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5480" windowHeight="11640" activeTab="1"/>
  </bookViews>
  <sheets>
    <sheet name="Ин" sheetId="1" r:id="rId1"/>
    <sheet name="ИП" sheetId="2" r:id="rId2"/>
    <sheet name="С1" sheetId="3" r:id="rId3"/>
    <sheet name="С2" sheetId="4" r:id="rId4"/>
    <sheet name="С3" sheetId="5" r:id="rId5"/>
    <sheet name="С4" sheetId="6" r:id="rId6"/>
    <sheet name="Г1" sheetId="7" r:id="rId7"/>
    <sheet name="Г2" sheetId="8" r:id="rId8"/>
    <sheet name="Г3" sheetId="9" r:id="rId9"/>
    <sheet name="Г4" sheetId="10" r:id="rId10"/>
    <sheet name="Г5" sheetId="11" r:id="rId11"/>
    <sheet name="Г6" sheetId="12" r:id="rId12"/>
    <sheet name="Г7" sheetId="13" r:id="rId13"/>
    <sheet name="Г8" sheetId="14" r:id="rId14"/>
    <sheet name="Г9" sheetId="15" r:id="rId15"/>
    <sheet name="Г10" sheetId="16" r:id="rId16"/>
    <sheet name="Г11" sheetId="17" r:id="rId17"/>
    <sheet name="Г12" sheetId="18" r:id="rId18"/>
    <sheet name="Г13" sheetId="19" r:id="rId19"/>
    <sheet name="Г14" sheetId="20" r:id="rId20"/>
    <sheet name="Г15" sheetId="21" r:id="rId21"/>
    <sheet name="Г16" sheetId="22" r:id="rId22"/>
    <sheet name="Г17" sheetId="23" r:id="rId23"/>
    <sheet name="Г18" sheetId="24" r:id="rId24"/>
    <sheet name="Г19" sheetId="25" r:id="rId25"/>
    <sheet name="Г20" sheetId="26" r:id="rId26"/>
    <sheet name="Г21" sheetId="27" r:id="rId27"/>
    <sheet name="Г22" sheetId="28" r:id="rId28"/>
    <sheet name="Г23" sheetId="29" r:id="rId29"/>
    <sheet name="Г24" sheetId="30" r:id="rId30"/>
    <sheet name="Г25" sheetId="31" r:id="rId31"/>
  </sheets>
  <definedNames/>
  <calcPr fullCalcOnLoad="1" refMode="R1C1"/>
</workbook>
</file>

<file path=xl/sharedStrings.xml><?xml version="1.0" encoding="utf-8"?>
<sst xmlns="http://schemas.openxmlformats.org/spreadsheetml/2006/main" count="1080" uniqueCount="366">
  <si>
    <t>Дисциплина (вид туризма)</t>
  </si>
  <si>
    <t>Номер маршрутной книжки</t>
  </si>
  <si>
    <t>Название организации проводившей ТСМ** (турклуб, спортклуб, турфирма, учебное заведение и др.) с указанием административно-территориальной принадлежности</t>
  </si>
  <si>
    <t>ФИО. руководителя ТСМ (полностью)</t>
  </si>
  <si>
    <t>Домашний адрес</t>
  </si>
  <si>
    <t>Телефон</t>
  </si>
  <si>
    <t>Электронный адрес</t>
  </si>
  <si>
    <t>Название МКК рассмотревшей заявочные материалы и выпустившей команду в ТСМ</t>
  </si>
  <si>
    <t>Название МКК рассмотревшей и утвердившей отчет о ТСМ</t>
  </si>
  <si>
    <t>Наличие элементов первопрохождений на маршруте</t>
  </si>
  <si>
    <t>Изменение пофамильного или количественного состава участников ТСМ</t>
  </si>
  <si>
    <t>Прохождение не заявленных участков маршрута</t>
  </si>
  <si>
    <t>Прохождение запасных вариантов маршрута</t>
  </si>
  <si>
    <t>Прохождение маршрута вне календарного графика, утвержденного при заявке ТСМ в МКК</t>
  </si>
  <si>
    <t>Использование на маршруте средств передвижения, не оговоренных при утверждении заявленного маршрута в МКК</t>
  </si>
  <si>
    <t>Наличие несчастных случаев в команде при прохождении маршрута (травмы, обморожения и др.)</t>
  </si>
  <si>
    <t>Федерация спортивного туризма России</t>
  </si>
  <si>
    <t>Министерство молодежной политики и спорта  Республики Башкортостан</t>
  </si>
  <si>
    <t>Туристско-спортивный союз (Федерация спортивного туризма) Республики Башкортостан</t>
  </si>
  <si>
    <t>Вид программы</t>
  </si>
  <si>
    <t>Республика Башкортостан, город Уфа</t>
  </si>
  <si>
    <t>ИТОГОВЫЙ ПРОТОКОЛ</t>
  </si>
  <si>
    <t>№</t>
  </si>
  <si>
    <t>Состав группы</t>
  </si>
  <si>
    <t>Маршрут               (район, река)</t>
  </si>
  <si>
    <t>КС</t>
  </si>
  <si>
    <t xml:space="preserve">Сроки </t>
  </si>
  <si>
    <t>Показатель (критерий)</t>
  </si>
  <si>
    <t>Место</t>
  </si>
  <si>
    <t>заяв</t>
  </si>
  <si>
    <t>факт</t>
  </si>
  <si>
    <t>новизна</t>
  </si>
  <si>
    <t>Зам. гл. судьи по виду:</t>
  </si>
  <si>
    <t>Главный судья:</t>
  </si>
  <si>
    <t>Верхотуров М.А., сс1к, МСМК, г. Уфа</t>
  </si>
  <si>
    <t>Гл. секретарь по виду:</t>
  </si>
  <si>
    <t>Главный секретарь:</t>
  </si>
  <si>
    <t xml:space="preserve">Бондаренко А.В., сс1к, г. Уфа         </t>
  </si>
  <si>
    <t>безопасность</t>
  </si>
  <si>
    <t>стратегия</t>
  </si>
  <si>
    <t>тактика</t>
  </si>
  <si>
    <t>техника</t>
  </si>
  <si>
    <t>Подробная нитка маршрута с указанием общепринятых характеристик локальных препятствий (высота, к.т., первопрохождение и др.)</t>
  </si>
  <si>
    <t>Категория сложности (цифрой)</t>
  </si>
  <si>
    <t>напряженность</t>
  </si>
  <si>
    <t>Суммарный результат</t>
  </si>
  <si>
    <t>% от результата победителя</t>
  </si>
  <si>
    <t>Выполнение разряда</t>
  </si>
  <si>
    <t>сложность</t>
  </si>
  <si>
    <t>полезность</t>
  </si>
  <si>
    <t>Рукововодитель, город, проводящая организация</t>
  </si>
  <si>
    <t>Кол-во участников</t>
  </si>
  <si>
    <t>0840021411Я</t>
  </si>
  <si>
    <t>0840031411Я</t>
  </si>
  <si>
    <t>0840081411Я</t>
  </si>
  <si>
    <t>0840043411Я</t>
  </si>
  <si>
    <t>0840061411Я</t>
  </si>
  <si>
    <t>0840051411Я</t>
  </si>
  <si>
    <t>0840011411Я</t>
  </si>
  <si>
    <t>0840071411Я</t>
  </si>
  <si>
    <t>Спортивная дисциплина</t>
  </si>
  <si>
    <t>Маршрут горный (1-6 категория)</t>
  </si>
  <si>
    <t>Маршрут водный (1-6 категория) </t>
  </si>
  <si>
    <t>Маршрут комбинированный (1-6 категория) </t>
  </si>
  <si>
    <t>Маршрут лыжный (1-6 категория)   </t>
  </si>
  <si>
    <t>Маршрут на средствах передвижения (1-6 категория) </t>
  </si>
  <si>
    <t>Маршрут парусный (1-6 категория)</t>
  </si>
  <si>
    <t>Маршрут пешеходный (1-6 категория)</t>
  </si>
  <si>
    <t>Маршрут спелео (1-6 категория)</t>
  </si>
  <si>
    <t>ФИО руководителя</t>
  </si>
  <si>
    <t>кс заяв</t>
  </si>
  <si>
    <t>Судья</t>
  </si>
  <si>
    <t>ИНСТРУКЦИЯ</t>
  </si>
  <si>
    <t>Скопировать зеленую ячейку с фамилией руководителя и городом и вставить ее в голубую специальной вставкой "значения"</t>
  </si>
  <si>
    <t>Судьи - эксперты:</t>
  </si>
  <si>
    <t>1-3</t>
  </si>
  <si>
    <t>2-4</t>
  </si>
  <si>
    <t>3-5</t>
  </si>
  <si>
    <t>4-6</t>
  </si>
  <si>
    <t>ранг</t>
  </si>
  <si>
    <t>КМС</t>
  </si>
  <si>
    <t>1 разр</t>
  </si>
  <si>
    <t>2 разр</t>
  </si>
  <si>
    <t>3 разр</t>
  </si>
  <si>
    <t>к.с.</t>
  </si>
  <si>
    <t>маршрут</t>
  </si>
  <si>
    <t>Скопировать желтую ячейку со списком группы и вставить ее в розовую специальной вставкой "значения"</t>
  </si>
  <si>
    <t>Список участников ТСМ: ФИО полностью по алфавиту (в том числе и руководитель)</t>
  </si>
  <si>
    <t>Сроки проведения ТСМ в формате: д.мм – д.мм.гггг, продолжительность активной части в днях и протяженность зачетной части маршрута в километрах</t>
  </si>
  <si>
    <t>Краткая нитка маршрута (река, хребет, район), район проведения ТСМ</t>
  </si>
  <si>
    <t>Пустые строчки из итогового протокола не удалять. Выделять в левой колонке и нажав правую кнопку мыши, выбрать "скрыть"</t>
  </si>
  <si>
    <t>2014-2017</t>
  </si>
  <si>
    <t>1-2</t>
  </si>
  <si>
    <t>В случае непреднамеренного удаления нажать "отменить последнее действие".</t>
  </si>
  <si>
    <t>При работе с программой запрещается удалять строчки и столбцы на любом листе.</t>
  </si>
  <si>
    <t>В голубой ячейке встать курсором после отчества руководителя и нажать Alt+Enter</t>
  </si>
  <si>
    <t>В итоговом протоколе все строчки заполняются автоматически, после копирования справок и заполнения судейских протоколов</t>
  </si>
  <si>
    <t>Перед заполнение граф вручную в итоговом протоколе снять защиту листа на вкладке рецензирование. Ввод пароля не требуется</t>
  </si>
  <si>
    <t>Фамилия руководителя, маршрут и сроки в судейских протоколах заполняются автоматически после копирования справок</t>
  </si>
  <si>
    <t>Заполнить судейские протоколы С1, С2 и т.д. оценками судей</t>
  </si>
  <si>
    <t>Можно вручную рассортировать по порядку занятых мест команды методом переноса всей строки</t>
  </si>
  <si>
    <t>В шапке итогового протокола вручную проставить спортивный сезон (годы), квалификационный ранг и нормы выполнения разрядов, даты проведения.</t>
  </si>
  <si>
    <t>В шапке итогового протокола вручную прописать спортивную дисциплину, код и вид программы.</t>
  </si>
  <si>
    <t>Под протоколом вручную заполнить ФИО, категорию, звание зам. гл. судьи по виду, гл. секретаря по виду, гл. судьи и гл. секретаря чемпионата</t>
  </si>
  <si>
    <t>Скопировать справку (правую колонку) ТСМ вначале до списка удастников (включая его), затем все остальное</t>
  </si>
  <si>
    <t>Следить, чтобы в итоговом протоколе при большом количестве участников группы отражались все (раздвинуть строчки)</t>
  </si>
  <si>
    <t>Проверять автозаполнение итогового протокола, при появлении надписи "дело" вручную перебить цифры на листах Г1, Г2 и т.д. для соответствующей клеточки</t>
  </si>
  <si>
    <t>Список участников группы на листах Г1, Г2 и т.д. рассчитан на 30 человек, остальные строчки скрыты</t>
  </si>
  <si>
    <t>Итоговый протокол рассчитан на 25 команд, остальные строки могут быть скрыты</t>
  </si>
  <si>
    <t>Программа рассчитана на 3-4 судьи (будет работать и при 1-2 судье)</t>
  </si>
  <si>
    <t>фио, разряд, судейская категория, город</t>
  </si>
  <si>
    <t>Образец для написания: Иванов И.И.., МС, сс1к, Москва</t>
  </si>
  <si>
    <t>Программа рассчитана на 25 команд для каждого вида программы заполняется отдельно.</t>
  </si>
  <si>
    <t>В желтой ячейке вручную расставить запятые и пробелы после имен участников</t>
  </si>
  <si>
    <t>В листах С1, С2 и т.д. в фиолетовой строке указывать ФИО судьи, звание, судейскую категорию, город (образец написания в коричневой)</t>
  </si>
  <si>
    <t>При судействе в протоколе запрещается менять местами группы</t>
  </si>
  <si>
    <t>Фамилии и данные судей-экспертов заполняются в итоговом протоколе автоматически после внесения их в протокол судьи</t>
  </si>
  <si>
    <t>Высоту строчек установить 22, вручную раздвинуть строки или установить большее значение высоты в строках, где не вошли данные</t>
  </si>
  <si>
    <t>Скопировать протоколы на новый лист специальной вставкой "ширина столбца", затем просто вставить.</t>
  </si>
  <si>
    <t>Чтобы привести программу в нулевое состояние, удалить судейские оценки, данные судей из протоколов и прафую колонку из справок групп</t>
  </si>
  <si>
    <t>Проверять автозаполнение оценок итогового протокола, при появлении надписи "дело", проверить судейские протоколы С1, С2 и т.д.</t>
  </si>
  <si>
    <t>Для корректной паботы программы небходимо, чтобы хотя бы в одном из судейских протоколов пустые строчки были заполнены цифрой 0</t>
  </si>
  <si>
    <t>кс
факт</t>
  </si>
  <si>
    <t>кс факт</t>
  </si>
  <si>
    <t>Проставить фактическую к.с. в серой ячейке</t>
  </si>
  <si>
    <t>В итоговом протоколе вручную заполняются только место и выполнение разряда</t>
  </si>
  <si>
    <t xml:space="preserve">Межокружной чемпионат Уральского и Приволжского Федеральных округов России по спортивному туризму (группа дисциплин «маршрут», спортивный сезон 2014-2015 гг.)             </t>
  </si>
  <si>
    <t>маршрут (горный)</t>
  </si>
  <si>
    <t>0-38-14</t>
  </si>
  <si>
    <t>Туристско-спортивный клуб «Амазонки» ТПУ, г. Томск, Томская область</t>
  </si>
  <si>
    <t>Шкитов Дмитрий Андреевич</t>
  </si>
  <si>
    <t>634028, г. Томск, ул. Тимакова 31/1 - 23</t>
  </si>
  <si>
    <t>сот.: +7 909 539 3956</t>
  </si>
  <si>
    <t>dshkitov@gmail.com</t>
  </si>
  <si>
    <t>Кур. Джетыогуз – р. Джетыогуз – «заброска» – р. Асантукум – пер. Арчатор (1А, 3700) – р. Арчатор – лед. Карабаткак – юж седл. пер. Электриков (2А, 4200) – лед. Айлама Зап. – пер. Айлама (2Б, 4200) – лед. Айлама Вост. – р. Джетыогуз – «заброска» - р. Айланыш – лед. Айланыш – пер. Васильева (2Б, 4450) – лед. Каракол – лед. Онтор – пер. Онтор (1Б, 3900) – лед. Кельтор Зап. (Джигит) – пер. Эпюра (2А, 4300) – в. Джигит (2Б, 5170, рад) – лед. Караколтор Зап. – лед. Караколтор Вост. – пер. Каракольская перемычка (2Б, 4300) – лед. Кельтор Вост. (Бригантина) – р. Кельтор – р. Каракол – а/л Каракол – г. Каракол</t>
  </si>
  <si>
    <t>26.07.14 – 07.08.14 г., 13 дней, 122 км (4 из них радиально)</t>
  </si>
  <si>
    <t>МКК Томской федерации спортивного туризма Томской области 170-00-55553050</t>
  </si>
  <si>
    <t>нет</t>
  </si>
  <si>
    <t>да</t>
  </si>
  <si>
    <t>Р14/3-504</t>
  </si>
  <si>
    <t>Кушманцев Станислав Иванович</t>
  </si>
  <si>
    <t>г. Ульяновск, проспект Врача Сурова, 22-93</t>
  </si>
  <si>
    <t>+7-906-390-80-83</t>
  </si>
  <si>
    <t>stas61_k@mail.ru</t>
  </si>
  <si>
    <t>Киргизский хребет.                                                                                                                 Б/о «Тёплый Ключ» – р. Аламедин – заброска продуктов к устью р. Джиндысу – р. Салык – лед. Салык зап. – лед. Салык вост. – пер. Салык-Ашу (2Б,4374) – лед. Проценко сев. – озеро на высоте 3600 – р. Минджилки – верховья зап. ветви лед. Большой Иссык-Ата –пер. Лесгафта (2Б,4170) + лед. Прогонный – р. Ашутор – озеро на высоте 3136 – устье р. Ашутор – р. Аламедин – пик Москва (3А,4211) + пер. Москва (4201) + седловина на зап. гребне пика Москва (4072) – р. Чаарташ – п/п пер. МКАД (1А,3793) – р. Кашкасу – пер. Глухова (2А,4200) – пер. Туюу-Тор зап. (Юрмала, 1Б, 4075) – лед. Аламедин Левый – р. Аламедин – р. Джиндысу – лед. Джиндысу – пер. Корона сев. (3А,4587) – лед. Учитель – хижина «Наука» – пер. Обходной (1Б,3900) – лед. Ак-Сай – р. Ак-Сай – а/л «Ала-Арча»</t>
  </si>
  <si>
    <t>01.08.14 - 24.08.14, 18 ходовых дней, 162 км (в зачёт - 152 км)</t>
  </si>
  <si>
    <t>ЦМКК ФСТР</t>
  </si>
  <si>
    <t>БГ-2014-16</t>
  </si>
  <si>
    <t>г.Уфа, Клуб туристов им. Н.Гастелло</t>
  </si>
  <si>
    <t>Борисов Юрий Михайлович</t>
  </si>
  <si>
    <t>450028, г.Уфа, ул. Сельская, 8 - 211</t>
  </si>
  <si>
    <t>yuriy-borisov7@yandex.ru</t>
  </si>
  <si>
    <t>р. Зеравшан - Заброска в верховьях рек Падаск и Волганд - Поселок Лангар – река Тавастин Сев. – перевал 25 лет ТК «Гастелло» (2А)- Р.В. пер. Голируд Зап. (1Б) – река Ягноб – река Ямансу – перевал Студёный (3А) – река Падаск – перевал Молодость Сибири (3А) – перевал Согдийский (2Б) – река Волганд Зап. – река Волганд Вост.  – перевал Ти-Шах (1Б) – река Наукрум  - Дуоба (место слияния рек Джиндон Юж. и Колыча) – перевал Демнора Южный (1Б) – река Демнора – поселок Демнора - р. Зеравшан.</t>
  </si>
  <si>
    <t>29.07 - 24.08.2014</t>
  </si>
  <si>
    <t>17 дней, 174 км</t>
  </si>
  <si>
    <t>Башкирская РМКК, код 103-00-545642542</t>
  </si>
  <si>
    <t>маршрут горный</t>
  </si>
  <si>
    <t>05/14</t>
  </si>
  <si>
    <t>Фатихова Альфия Азатовна</t>
  </si>
  <si>
    <t>г.Уфа, бульвар Давлеткильдеева, д.3/1, кв.79</t>
  </si>
  <si>
    <t>a.fatikhova@inbox.ru</t>
  </si>
  <si>
    <t>г. Худжанд – пос. Зеравшан – ущ. Обишир – пер. Обишир (1Б, 3762) – ущ. Якарча –пер. Замок (2А, 3700) – ущ. Сиама – пер. Корона Сиамы (2А, 3600) – пер. Марины Цветаевой (2Б, 4360) – ущ. Рохиб – пер. Бузговат Вост. (н/к, 3213) – пер. Бузговат Зап. (н/к, 3222) – оз. Искандеркуль – пос. Сарытаг – ущ. Арх – ущ. Казнок  – пер. Самарский (2Б, 4300) – оз. Верх. Алло – оз. Большое Алло – ущ. Зиндон – ущ. Сарымат – ущ. Тавасанг – пер. Тавасанг (н/к, 3306) – пос. Тиоглы – озеро Маргузор.</t>
  </si>
  <si>
    <t>31.07 - 15.08.2014</t>
  </si>
  <si>
    <t>16 дней, 163 км</t>
  </si>
  <si>
    <t>Донецкая областная МКК. 105-00-30552023</t>
  </si>
  <si>
    <t>21/13</t>
  </si>
  <si>
    <t>Борисов Владимир Борисович</t>
  </si>
  <si>
    <t>432072, г. Ульяновск, пр-т ген. Тюленева, д. 12, кв. 123</t>
  </si>
  <si>
    <t>Тел. 8-908-488-19-47</t>
  </si>
  <si>
    <t>vladimir_metal@mail.ru</t>
  </si>
  <si>
    <t>Поселок Теплоключенка (Ак-Суу) – перевал Алакёль Северный (1А, 3600 м) – пер. Такыртор (1Б, 3700 м) – пер. Экичат Северный (2А, 3800 м) – долина реки Кель-Тор – долина реки Уюк-Тор – перевал Арчалытор Северный (2А, 4200 м) – долина реки Ачалы-Тор – долина реки Джетыогуз – перевал Арчатор (1А, 3800 м) – долина реки Чон-Кызыл-Су – курорт Джылысу.</t>
  </si>
  <si>
    <t>01.08.14 – 22.08.14</t>
  </si>
  <si>
    <t>16 дней, общая протяженность – 161,1 км, в зачёт – 134,5</t>
  </si>
  <si>
    <t>МКК СДЮТиЭ города Ульяновска, шифр: 173-51-324310000</t>
  </si>
  <si>
    <t>290\14</t>
  </si>
  <si>
    <t>Деменев Николай Павлович</t>
  </si>
  <si>
    <t>Пермь,Яблочкова 35-59</t>
  </si>
  <si>
    <t>demenev58@mail.ru</t>
  </si>
  <si>
    <t>г.Каракол – р.Барскаун -р.Дунгуроме – пер.Дунгороме(3797м. 1А, ос рад..) – лед.141 – пер.Иссыкуль(2Б,4450м, ск.) –лед.143 –пер.Пермских Туристов(2А,4300м, ск.-лд.п\п)- лед.153 –лед.Королькова-пер.Союзмультфилм(2Б,4450м,п\п,ск.лд.) –р.Дунгуроме ––исток р.Джууку– пер.Джууку(1А,3633м, ос.)- пер.Охотников(1Б,4200м, ск.ос.) –пер.Обзорный(1А,4100м, ос.п\п) –Арабельские Сырты – пер.ИттишЗападный (1А,3900м.,ос.п\п) -пер.ТК «Меридиан»(2А,4200м.сн.-лд,)р.Джукучак-г.Каракол</t>
  </si>
  <si>
    <t>27.06.2014-15.07.2014</t>
  </si>
  <si>
    <t>15 ходовых дней, 150 км</t>
  </si>
  <si>
    <t>Пермская Краевая МКК</t>
  </si>
  <si>
    <t>Пер.Пермских Туристов(2А), пер.Союзмульфильм(2Б), пер.Обзорный(1А), пер.Иттиш Западный(1А), пер.тк "Меридиан"(2А)</t>
  </si>
  <si>
    <t>Нет</t>
  </si>
  <si>
    <t>11/14</t>
  </si>
  <si>
    <t>Удмуртская республика, г. Воткинск, клуб туристов ,,ВездеХод''</t>
  </si>
  <si>
    <t>Попов Валерий Фридрихович</t>
  </si>
  <si>
    <t>г.Воткинск,ул.Разина,5 кв.10</t>
  </si>
  <si>
    <t>turclub10@mail.ru</t>
  </si>
  <si>
    <t>г. Каракол - р. Каракол - озеро Алакёль - ледник Такыр-Тор - перевал Щелкунчик (2А) - р. Кельтор - р. Каракол - р. Телеты - перевал Озёрный Восточный (1Б) - перевал Рижан Ложный (1Б) - р. Арчалытор - р. Джеты-Огуз - р. Джили-Суу - озеро Шаркиратма - перевал Шаркиратма (1А) - р. Чон-Кызыл-Суу - р. Кельдыке - ледник Кельдыке Западный - перевал Загадка Западный (2Б) - ледник Колпаковского - перевал Бороко (2Б) - р. Бороко - ледник Бороко Восточный - перевал Серебряное Седло (3А) - ледник Байтор - р. Байтор - р. Айланыш - ледник Айланыш - перевал Джетыогуз (2Б) - ледник Каракол - ледник Онтор - р. Онтор - р. Каракол - г. Каракол</t>
  </si>
  <si>
    <t>25.07-23.08</t>
  </si>
  <si>
    <t>30 дней, 216 км</t>
  </si>
  <si>
    <t>МКК ФСТ УР,118-00-334500400</t>
  </si>
  <si>
    <t>O-128-14</t>
  </si>
  <si>
    <t>Секция горного туризма спортклуба Новосибирского государственного университета, Новосибирская область, г. Новосибирск</t>
  </si>
  <si>
    <t>Симонов Николай Александрович</t>
  </si>
  <si>
    <t>Новосибирск, ул.Терешковой, д.24, кв.11</t>
  </si>
  <si>
    <t>+7(913)7643828</t>
  </si>
  <si>
    <t>nas@osmf.sscc.ru</t>
  </si>
  <si>
    <t>02.08.14 – 23.08.14 г., 19 дней,  200.4 (180.4) км</t>
  </si>
  <si>
    <t>МКК Сибирского федерального округа. Шифр 154-00-666656555. г. Новосибирск</t>
  </si>
  <si>
    <t>11-14</t>
  </si>
  <si>
    <t>Хмелёв Станислав Николаевич</t>
  </si>
  <si>
    <t>450019, г.Уфа, ул. Астраханская, д.9а</t>
  </si>
  <si>
    <t>hmstas@mail.ru</t>
  </si>
  <si>
    <t>а/л Каракол – р.Кургактор – оз.Алакель - пер.Такыртор (1Б,4030) –р.Такыртор – р.Чон-Узень – ледн.Чон-Узень З. - пер.Туристов Татарии (2А,4290) – ледн.Кельтор В.(Бригантина) – р.Кельтор – р.Каракол – а/л Каракол – р.Каракол – р.Уюктор - пер.40 лет Киргизии (2А,3950) – р.Телеты – р.Джетыогуз - пер.СОАН-1 (2А,4000) (подошли под перевал) – р.Джетыогуз – санаторий Джетыогуз –р.Атджайлау – пер.Джилису Ц. (1Б, 3876) – р.Джилису – р.Чонг-Кызылсу – п.Покровка</t>
  </si>
  <si>
    <t>03.08 - 25.08.2014</t>
  </si>
  <si>
    <t>16 дней, 178 км</t>
  </si>
  <si>
    <t>МКК туристского клуба БГМУ «Vitalis», код 103-12-303000000</t>
  </si>
  <si>
    <t>07/14</t>
  </si>
  <si>
    <t>Рыбальченко Андрей Николаевич</t>
  </si>
  <si>
    <t>Донецкая обл. пос. Криничная ул. Крылова д.10</t>
  </si>
  <si>
    <t xml:space="preserve"> тел. + 380953108918 </t>
  </si>
  <si>
    <t>a_kiol@rambler.ru</t>
  </si>
  <si>
    <t xml:space="preserve">г. Карачаевск - пос.Хурзук - р. Уллукам -  р. Уллуозень - пер. Хасанхойсюрюльген Южный  (3493,1-Б) -  Ледовая база -  пер. Терскол скальный (3524,2-А)  -  р. Ирик  - пер.Кезген (3642,1-А)  - пер. Бауманец (3729,2-А)  - ледник Мукал - пер. Мукал-Мкяра ложный (3750,2-Б) - ледник Мкяра восточный - пер. Мкярский перемёт (3600,2-Б)  - ледник Мкяра западная  - р. Мкяра - пер. Исламсу (3468,1-Б) - р.Исламчат - пер. Исламчат (3150,н/к) - ур. Джилысу - р Малка  - тур. база «Долина нарзанов» - г. Кисловодск
</t>
  </si>
  <si>
    <t>01.08 - 19.08.2014</t>
  </si>
  <si>
    <t>19 дней, 141 км</t>
  </si>
  <si>
    <t>Лукьянов Олег Геннадьевич</t>
  </si>
  <si>
    <t>Валиев Альберт Шамильевич</t>
  </si>
  <si>
    <t>Сев. Тянь-Шань</t>
  </si>
  <si>
    <t>Лукьянов Олег Ганнадьевич</t>
  </si>
  <si>
    <t>Сев. Тянь-Шань, Киргизский хребет</t>
  </si>
  <si>
    <t>Спортивные маршруты 3-5 к.с., абсолют</t>
  </si>
  <si>
    <t>Гильмутдинов Т.Н., сс1к, КМС, г. Уфа</t>
  </si>
  <si>
    <t>Шаймухаметова А.Х., с1к,  г. Уфа</t>
  </si>
  <si>
    <t xml:space="preserve">Туркестанский хребет, г. Ош - кишлак Узгаруш [Озгерюш] - р. Карасу (Ляйляк) - пер. Кара-Урям (1А) - пер. Шутка (1Б) - пер. Солнечный (1Б) - пер. Сабах западный (через вершину) (2Б, первое прохождение в обе стороны) - р. Ашат - р. Ляйляк - р. Аксу (Ляйляк) - пер. Москальцова [Москальцева] (2А) - р. Орта-Чашма - лед. Дукёнёк - р. Орта-Чашма - пер. Кош-Мойнок + Карасу (1А) - р. Карасу (Каравшин) - р. Каравшин - пер. Упоным (нк) - пер. Бульджума (нк) - кишлак Узгаруш [Озгерюш] - г. Ош </t>
  </si>
  <si>
    <t>Шкитов Дмитрий Андреевич
Туристско-спортивный клуб «Амазонки» ТПУ, г. Томск, Томская область</t>
  </si>
  <si>
    <t>Симонов Николай Александрович
Секция горного туризма спортклуба Новосибирского государственного университета, Новосибирская область, г. Новосибирск</t>
  </si>
  <si>
    <t>Борисов Юрий Михайлович
г.Уфа, Клуб туристов им. Н.Гастелло</t>
  </si>
  <si>
    <t>Попов Валерий Фридрихович
Удмуртская республика, г. Воткинск, клуб туристов ,,ВездеХод''</t>
  </si>
  <si>
    <t>Квалификационный ранг соревнований -  (КМС - 64%, 1 разряд - 40%)</t>
  </si>
  <si>
    <t>Маршрут горный (1-6 к.с.), код 0840031411Я</t>
  </si>
  <si>
    <t>14-15 марта 2015 года</t>
  </si>
  <si>
    <t>№09-14</t>
  </si>
  <si>
    <t>т/к «Vitalis», БГМУ (г. Уфа)</t>
  </si>
  <si>
    <t>г.Уфа, ул. Интернациональная, 167-16</t>
  </si>
  <si>
    <t>log07@yandex.ru</t>
  </si>
  <si>
    <t xml:space="preserve">Безруков Евгений Владимирович, 1987, 3ГУ </t>
  </si>
  <si>
    <t xml:space="preserve">Долганов Георгий Иванович, 1988, 2ГУ        </t>
  </si>
  <si>
    <t xml:space="preserve">Лебедева Кристина Юрьевна, 1983, 3разр.альп.                 </t>
  </si>
  <si>
    <t xml:space="preserve">Лукьянов Олег Ганнадьевич, 1963, 6ГУ, 5ГР       </t>
  </si>
  <si>
    <t xml:space="preserve">Мурсалимов Тимур Талгатович, 1981, 2ГУ           </t>
  </si>
  <si>
    <t xml:space="preserve">Нечаева Мария Сергеевна, 1982, 3ГУ                </t>
  </si>
  <si>
    <t xml:space="preserve">Никонов Максим Анатольевич, 1988, 2ГУ              </t>
  </si>
  <si>
    <t xml:space="preserve">Нурыев Шамиль Булатович, 1985, 3разр.альп.       </t>
  </si>
  <si>
    <t xml:space="preserve">Штинов Владимир Анатольевич, 1982, 2ГР          </t>
  </si>
  <si>
    <t>Лукьянов Олег Ганнадьевич
т/к «Vitalis», БГМУ (г. Уфа)</t>
  </si>
  <si>
    <t>г. Уфа – г. Бишкек – б/о «Ала-Арча» – р.в. р. Ала-Арча – р. Адыгене –восх. в. Адыгене (1Б, альп, 4217м.) – пер. Саватор-Ашу 2А (106) – р. Ала-Арча – лед. Голубина – пер. Медик 2А (138) – лед. Туюк-Су Сев. – пер.Алтынтор-Ашу 1Б (142) – р. Алтын-Тор – р. Аламедин – брод – р. Салык –лед. Салык Вост. – пер. Искра Центр. 2А (224) – лед. Иверовой – р. Иссык-Ата – б/о «Иссык-Ата» – г. Бишкек – г. Уфа.</t>
  </si>
  <si>
    <t xml:space="preserve">Брызгалов Леонид Олегович , 1977, 4ГУ                              </t>
  </si>
  <si>
    <t xml:space="preserve">Волков Сергей Георгиевич, 1979, 3ГУ                               </t>
  </si>
  <si>
    <t xml:space="preserve">Музыкова Елена Сергеевна, 1988, 4ГУ                                </t>
  </si>
  <si>
    <t xml:space="preserve">Панов Антон Владимирович, 1989, 4ГУ                               </t>
  </si>
  <si>
    <t xml:space="preserve">Полянская Екатерина Владимировна, 1984, 5ГУ                   </t>
  </si>
  <si>
    <t xml:space="preserve">Сальников Георгий Ефимович, 6ГУ, 6ГР, мсмк               </t>
  </si>
  <si>
    <t xml:space="preserve">Сербуленко Леонид Михайлович, 1955, 6ГУ                  </t>
  </si>
  <si>
    <t xml:space="preserve">Бобылев Георгий Владимирович, 1975, 4ГУ                         </t>
  </si>
  <si>
    <t>Киселев В.А., МСМК, , г.Уфа</t>
  </si>
  <si>
    <t>Шкитов Дмитрий Андреевич, 1985, 5ГУ, 3ГР</t>
  </si>
  <si>
    <t xml:space="preserve">Шагапова Эльвира Юлаевна, 1992, 3ГУ                         </t>
  </si>
  <si>
    <t xml:space="preserve">Умутбеков Даурен Аскарович, 1990, 3ГУ                         </t>
  </si>
  <si>
    <t xml:space="preserve">Гайсин Фархат Салаватович, 1989, 3ГУ, 1ГР                      </t>
  </si>
  <si>
    <t xml:space="preserve">Генин Дмитрий Евгеньевич, 1987, 5ГУ, 1ГР                    </t>
  </si>
  <si>
    <t xml:space="preserve">Зиякаев Григорий Ракитович, 1975, 5ГУ, 1ГР                         </t>
  </si>
  <si>
    <t xml:space="preserve">Кучумова Любовь Викторовна, 1977, 3ГР                         </t>
  </si>
  <si>
    <t xml:space="preserve">Махинько Александра Олеговна, 1992, 3ГУ                         </t>
  </si>
  <si>
    <t xml:space="preserve">Иванов Сергей Олегович, 1992, 3ГУ                                                 </t>
  </si>
  <si>
    <t>Кушманцев Станислав Иванович, 1961, 6ГР, 6ГУ</t>
  </si>
  <si>
    <t xml:space="preserve">Авдеев Максим Васильевич, 1984, 4ГУ                                      </t>
  </si>
  <si>
    <t xml:space="preserve">Макаров Антон Александрович, 1986, 4ГР               </t>
  </si>
  <si>
    <t xml:space="preserve">Медовников Александр Юрьевич, 1987, 5ГУ                      </t>
  </si>
  <si>
    <t xml:space="preserve">Наумова Ольга Борисовна, 1987, 5ГУ, 2ГР                 </t>
  </si>
  <si>
    <t xml:space="preserve">Андреева (Волкова) Марина Викторовна, 1989, 2ГУ            </t>
  </si>
  <si>
    <t xml:space="preserve">Киргизский хребет, Сев. Тянь-Шань                                                                                                                </t>
  </si>
  <si>
    <t>Хребет Терскей Алатау, Центральный Тянь-Шань</t>
  </si>
  <si>
    <t>Хребет Терскей Алатоо, Центральный Тянь-Шань</t>
  </si>
  <si>
    <t xml:space="preserve">Петров Евгений Александрович, 1983, опыт пер.1Б    </t>
  </si>
  <si>
    <t>Гиссарский хр., Фанские горы, Памиро-Алай</t>
  </si>
  <si>
    <t>Зеравшанский хребет (горный узел Такали), Памиро-Алай</t>
  </si>
  <si>
    <t>Туркестанский хребет, Памиро-Алай</t>
  </si>
  <si>
    <t>г.Донецк, Донецкая областная федерация спортивного туризма</t>
  </si>
  <si>
    <t>Фатихова Альфия Азатовна
г.Донецк, Донецкая областная федерация спортивного туризма</t>
  </si>
  <si>
    <t>Г.Ульяновск, в рамках молодёжной программы "Солнечный круг"</t>
  </si>
  <si>
    <t>Кушманцев Станислав Иванович
Г.Ульяновск, в рамках молодёжной программы "Солнечный круг"</t>
  </si>
  <si>
    <t>г. Ульяновск, неформальное объеденение туристов "Русские бульдозеры"</t>
  </si>
  <si>
    <t>Борисов Владимир Борисович
г. Ульяновск, неформальное объеденение туристов "Русские бульдозеры"</t>
  </si>
  <si>
    <t xml:space="preserve">Хачатурьян Валентин Станиславович, 1980, 2ГУ                 </t>
  </si>
  <si>
    <t xml:space="preserve">Симонов Николай Александрович,1956,6ГУ,5ГР    </t>
  </si>
  <si>
    <t>г.Пермь, Федерация Спортивного Туризма Пермского края</t>
  </si>
  <si>
    <t>Деменев Николай Павлович
г.Пермь, Федерация Спортивного Туризма Пермского края</t>
  </si>
  <si>
    <t>Хребет Терскей-Алатоо, Центральный Тянь-Шань</t>
  </si>
  <si>
    <t xml:space="preserve"> Хребет Терскей-Алатоо, Центральный Тянь-Шань</t>
  </si>
  <si>
    <t xml:space="preserve">Борисов Юрий Михайлович, 1955, 6ГУ, 5ГР                   </t>
  </si>
  <si>
    <t>Шарипов Эрнст Рашитович, 1983, 4ГУ, 3ГР</t>
  </si>
  <si>
    <t xml:space="preserve">Евдокимова Анна Юрьевна, 1983, 4ГУ                              </t>
  </si>
  <si>
    <t xml:space="preserve">Искандаров Ильдар Ильдусович, 1988, 4ГУ, 2ГР               </t>
  </si>
  <si>
    <t xml:space="preserve">Мурзагулов Арслан Фанильевич, 1981, 3ГУ, 1ГР             </t>
  </si>
  <si>
    <t xml:space="preserve">Ракшин Тимофей Викторович, 1990, 4ГУ                        </t>
  </si>
  <si>
    <t xml:space="preserve">Хисамутдинова Регина Ильдаровна, 1989, 4ГУ                </t>
  </si>
  <si>
    <t xml:space="preserve">Костогрыз Алексей Николаевич, 1951, 5ГР                                         </t>
  </si>
  <si>
    <t xml:space="preserve">Попов Юрий Васильевич, 1979, 4ГУ                                                        </t>
  </si>
  <si>
    <t xml:space="preserve">Фатихова Альфия Азатовна, 1987, 4ГУ, 3ГР </t>
  </si>
  <si>
    <t xml:space="preserve">Солодовник Вадим Владимирович, 1983, 3ГУ                                </t>
  </si>
  <si>
    <t xml:space="preserve">Борисов Владимир Борисович, 1979, 4ГУ, 2ГР                       </t>
  </si>
  <si>
    <t xml:space="preserve">Байбиков Артур Тяфикович, 1977, 2ГУ                                </t>
  </si>
  <si>
    <t xml:space="preserve">Бузулуцкий Андрей Сергеевич, 1987, 1ГУ                                      </t>
  </si>
  <si>
    <t xml:space="preserve">Букина Елена Александровна, 1965, 3ГУ                            </t>
  </si>
  <si>
    <t xml:space="preserve">Подъячев Михаил Александрович, 1984, 1ГУ          </t>
  </si>
  <si>
    <t xml:space="preserve">Деменев Николай Павлович, 1958, 6ГР, 6ГУ               </t>
  </si>
  <si>
    <t xml:space="preserve">Шадрин Сергей Анатольевич, 1974, 3ГУ                                          </t>
  </si>
  <si>
    <t xml:space="preserve">Деменева Екатерина Николаевна, 1981, 6ГУ                                  </t>
  </si>
  <si>
    <t>Зенкова Елена Сергеевна, 1981, 3ГУ</t>
  </si>
  <si>
    <t>Чикунов Александр Владимирович, 1971, 3ГУ</t>
  </si>
  <si>
    <t xml:space="preserve">Попова Ольга Юрьевна, 1961, 5ГУ                         </t>
  </si>
  <si>
    <t xml:space="preserve">Ларионов Станислав Владимирович, 1991, 5ГУ      </t>
  </si>
  <si>
    <t xml:space="preserve">Мудрынин Александр Вениаминович, 1952, 5ГУ           </t>
  </si>
  <si>
    <t xml:space="preserve">Попов Валерий Фридрихович, 1964, 5ГР                </t>
  </si>
  <si>
    <t>МКК т/к "Vitalis" БГМУ, г.Уфа</t>
  </si>
  <si>
    <t>Хмелёв Станислав Николаевич
МКК т/к "Vitalis" БГМУ, г.Уфа</t>
  </si>
  <si>
    <t xml:space="preserve">Гайсин Ильнур Фанилевич, 1991, 3ГУ                </t>
  </si>
  <si>
    <t xml:space="preserve">Дунюшкин Матвей Николаевич, 1987, 2ГУ          </t>
  </si>
  <si>
    <t xml:space="preserve">Кашичкин Юрий Олегович, 1989, 2ГУ                </t>
  </si>
  <si>
    <t xml:space="preserve">Кунаккулов Азат Хамитович, 1986, 1ГУ             </t>
  </si>
  <si>
    <t xml:space="preserve">Погорелов Михаил Сергеевич, 2ГУ, 1994           </t>
  </si>
  <si>
    <t xml:space="preserve">Хмелёв Станислав Николаевич, 1981, 2ГР, 3ГУ   </t>
  </si>
  <si>
    <t>Приэльбрусье, Центральный Кавказ</t>
  </si>
  <si>
    <t>Рыбальченко Андрей Николаевич
г.Донецк, Донецкая областная федерация спортивного туризма</t>
  </si>
  <si>
    <t>Покоева Екатерина Петровна, 1979, 2 альп.разр</t>
  </si>
  <si>
    <t xml:space="preserve">Рыбальченко Андрей Миколаевич, 1968, 5ГУ, 5ГР     </t>
  </si>
  <si>
    <t xml:space="preserve">Спиридонов Владислав Миколаевич, 1982, 5ГУ        </t>
  </si>
  <si>
    <t xml:space="preserve">Тарасенко Сергей Володимирович, 1972, 2ГУ          </t>
  </si>
  <si>
    <t xml:space="preserve">Голбунов Александр Юрьевич, 1985, 5ГУ                </t>
  </si>
  <si>
    <t xml:space="preserve">Бойко Ольга Викторовна, 1980, 5ГУ                        </t>
  </si>
  <si>
    <t>Киргизский хребет, Сев. Тянь-Шань</t>
  </si>
  <si>
    <t>МКК т/к «Vitalis», г. Уфа, код 103-12-303000000</t>
  </si>
  <si>
    <t>Башкирская РМКК, г.Уфа</t>
  </si>
  <si>
    <t>Валиев Альберт Шамильевич
Башкирская РМКК, г.Уфа</t>
  </si>
  <si>
    <t>г.Уфа, ул. Рабкоров, д.22/2, к.95</t>
  </si>
  <si>
    <t>doctorbert@yandex.ru</t>
  </si>
  <si>
    <t>Латыпов Роберт Эльбарович, 1981, 3ГУ</t>
  </si>
  <si>
    <t xml:space="preserve">Валиев Альберт Шамильевич, 1981, 6ГУ, 3ГР     </t>
  </si>
  <si>
    <t xml:space="preserve">Габдрахманов Марсель Маратович, 1984, 2ГУ    </t>
  </si>
  <si>
    <t xml:space="preserve">Чернов Виталий Евгениевич, 1981, 3ГУ               </t>
  </si>
  <si>
    <t xml:space="preserve">Чернов Андрей Евгениевич, 1985, 3ГУ                 </t>
  </si>
  <si>
    <t>Санаторий Иссык-Ата – долина р.Иссык-Ата – долина р. Бытый - Пер. Иссык-Ата Сев. (1Б,4000) – Ледник Петросянца II – лед. Тековой – пер.Дежурный (2А*,4400) – лед. Салык Восточный – пер. Тоо-Карын (2Б, 4280) – лед.Кара-Тоо – пер. Корона Южная (3А,4350, рад.вых.) – пер. Топ-Карагай (2Б, 4400) – лед Топ-Карагай - пер. Симонова (2А, 3800), - пер.Текетор-Ашуу (2А,3800), пик Текетор (4441, восх.),- лед.Аксай –. В.Корона (4750, восх) – санаторий Ала-Арча – Бишкек.</t>
  </si>
  <si>
    <t>10.08.2014 – 1.09.2014</t>
  </si>
  <si>
    <t>12.08.2014 – 28.08.2014, 20 дней, 186 км.</t>
  </si>
  <si>
    <t>Ковылин И.С., 1 разряд, ссб/к, г.Барнаул</t>
  </si>
  <si>
    <t xml:space="preserve">Киреев Руслан Мугалимович, г.Уфа </t>
  </si>
  <si>
    <t>4 с эл. 5</t>
  </si>
  <si>
    <t>Гильмутдинов Т.Н., г.Уфа</t>
  </si>
  <si>
    <t>краткие 
комментарии</t>
  </si>
  <si>
    <t>Из запланированной 5кс группа прошла с натяжкой 3кс, причем элем. 4кт я там не нахожу. пер.Сабах зап (через верш.) который они заявляют как первопроход и оценивают 2Б, на мой взгляд ближе к 2А, вовсе первопроходом не является, так как это вариант прохождения пер. Сабах западный (который имеет надо отметить сложность всего 1Б) по ребру через вершину, так как они посчитали прохождение пер. Сабах зап.1Б по описаниям на которые они опирались (рук.Кодыш 2007г) камнеопасным. К тому же указывается как отдельное прохождение пер.Солнечный1Б, но это связка с пер.Сабах западный (по их варианту прохождения), так как они ушли на него с седловины пер.Солнечный по гребню узловой вершины. В маршрутке этот участок впрочем и заявлен как связка пер.Солнечный+Сабах зап.1Б. Напомню группой изначально планировалось аж 3 пер 3А. Такая же ситуация и с остальными запланированными определяющими перевалами. Например пер.Аксу вост3А, к этому перевалу группа даже не подошла, из далека посмотрев на соседний пер. Аксу зап. и оценив его как камнеопасный, стр.30 отчета. Таким образом группа прошла итого 1А-2шт, 1Б-1шт, 2А(факт. сложность их 2Б)-2шт. Т.е. сложность эталонная для 3кс, при этом затрачено 19 дней. Километраж указан 180 км, но в основном он набран в долинах, где есть возможность нанимать вьючный транспорт. впрочем это и описывается в отчете на стр.28.  Указанные факты соответствующим образом повлияли на показатели сложности и напряженности. 
Далее по маршруту группе предстояла настоящая 2Б Лягариф сев., на которую группа из 10 человек не пошла аргументируя тем, что заболел участник (причем один из двух, которые должны были по плану через 9 дней и так свалить с маршрута), почему было не отправить их двоих, ну в крайнем случае еще одного-двух с ними (количество позволяло) по простому пути через долину р.Ашат, а группе пройти запланированным маршрутом. Вместо этого они всей толпой свалили по долине. Это не могло повлиять на отрицательные баллы по безопасности в разделе тактика. Техника прохождения пер. слабо отражена на фотографиях. Возможно просто ввиду ее отсутсвия.  Отчет довольно подробный, однако не удобен, так как фотографии даны отдельно, фотографии мало отражают техническую работу и ключевые участки, не показан путь прожодения группой, не подписаны перевалы, вершины и т.п. На карте не подписаны ни перевалы, ни ледники, ни места ночевок, только две линии зеленая и красная. Это определенным образом влияет на баллы по полезности. Поход слабый не смотря на сильный состав участников.</t>
  </si>
  <si>
    <t>5</t>
  </si>
  <si>
    <t>3 с эл.4</t>
  </si>
  <si>
    <t>4 с эл.5</t>
  </si>
  <si>
    <t xml:space="preserve">Пожалуй лучший отчет, все есть: скан копии маршрутки, перев. Записок, хорошая картография с подписями и пометками перевалов и маршрута. Немного неудобно, что фотографии  в конце, но все фото пронумерованы, подписаны, в тексте ссылки, на фото хорошо видна техническая работа, определяющие сложность технические участки. Маловат километраж в отчете 122 км., норматив 150, но большой набор препятствий 1А-1шт, 1Б-1шт, 2А-2шт, 2Б-3шт - 7 перевалов и одно восхождение 2Б альп. (прим.2А тур.), т.е. перевал каждые два дня. Маршрут 13 дней, без дневок (в отчете про дневки ничего не написано). Однако это лишь из отчета, но подтверждений, например в виде телеграмм с начала и об окончании маршрута не предотсавлено. Определяющие препятствия 2 пер.2Б, 1 пер 2А, 1 пер. 1Б, а также восхождение 2Бальп. совершены в линейной части, при этом перевалы пройдены в сквозном режиме из долины в долину. При заболевании одного из участников, были приняты верные тактические действия, и костяк группы продолжил и успешно завершил запланированный маршрут. В отчет есть четкий хронометраж, даются координаты основных точек+RC gps маршрута. Хорошие краткие технические описания перевалов.  </t>
  </si>
  <si>
    <t>Самая запутанная нитка запланированного маршрута. Планирование маршрута неграмотное, если не сказать бездарное, сплошь состоит из явных и скрытых колец. Первое запланированное кольцо, которое по сути должно быть акклиматизационным и коротким, сильно затянуто и имеет повышенную сложность 3 перевала. в том числе траверс 3А с элементами первопрохождений. Запланированная первая часть акклиматизационного кольца маршрута полностью сорвана, без четких объяснений причин. Просто на него не пошли. Запланирована куча запасных вариантов, которых столько не требуется. Далее также группа отказалась от запланированного траверса вершины Салык-Ашуу (по крайней мере так показан на карте запланированный машрут). Запланированный маршрут в приложении к маршрутке не совпадает с нанесенным на карте, надо отметить, что не представлена скан копия маршрутки с запланиированным машрутом и зап.вариантами. У меня чуть поломка мозга не произошла, когда я пытался разобраться во всех хитросплетениях маршрута. Пройденный маршрут целиком состоит из запасных вариантов. Кроме того пройден не заявленный участок при прохождении пер.Москва, который должен был включать в себя прохождение пер. За тех кто ждет, но был пройден по незаявленному маршруту. последний запланированный участок (а это примерно 1/3 протяженности) не пройден совсем. Пройдено итого 1А-1шт, 2А-1шт, 1Б-1шт, 2Б-2шт, 3А-2шт,  минимальный набор, причем одна из 3А пройдена в малом кольце. Вторая 3А Корона сев. пройдена в линейном, но очень коротком участке, определяющаяя сторона на спуске. Километраж явно завышен и недостаточен для 5КС. У одной из участниц только 2ГУ. Отчет не цельный разбросан на части, план маршрута на карте не свопадает с планом в маршрутке (нет скан копии маршрутки), фотографии даны отдельно от текста.  Хотя в отчете много полезной информации, даны неплохие рекомендации по питанию, рекомендации по страхованию.</t>
  </si>
  <si>
    <t>Пройдено 1Б-2, 2А-1, 2Б-2, 3А-2, т.е. сложность соответствует эталонной с одним предопределяющим препятствием, причем есть элементы новизны старых маршрут (снята записка 1992 года пер. Согдийский). Группа воспользовалась одним зап. вариантом. Есть скан перевальных записок. Есть копии телеграмм о начале и об окончании маршрута. Есть мед. допуск участников. Есть отметки о постановке и снятии с учета в МЧС. Маршрут 174 км, 17 дней, 2 дневки. Напряженность маршрута выше средней учитывая повышенную автономность и высотность района. Был сход участника по причине давшей о себе знать старой болезни, но тактически грамотно и не повлияло на безопасноть. Хронометража практически нет, описание перевалов максимально краткое. Технических фотографий тоже хотелось бы побольше. Стратегически маршрут был запланирован и тактически воплощен грамотно, предусмотрен акклиматизационный участок с постепенным набором высоты и рад. выходом на перевал Голируд для указанных целей. Техника прохождения отражена достаточно хорошо. Картография в отчете просто ужасная, нет нитки заявленного, зап. вариантов, и факта, что не могло не сказаться на полезности.</t>
  </si>
  <si>
    <t xml:space="preserve">Пройдено 1Б-1, 2А-2, 2Б-2, т.е. сложность соответствует эталонной, однако, на мой взгляд, перевалы Корона Сиамы 2А и Марины Цветаевой 2Б можно рассматривать как одну связку 2Б. определяющие сложность перевалы пройдены в сквозном режиме. Группа воспользовалась запасными вариантами. Километраж на мой взгляд, соответствует указанному 163 км, 16 дней. Напряженность средняя. Отчет очень хороший, подробный, много полезной информации, написан с юмором, информация воспринимается легко, фотографии даны по ходу повествования, хотя много не нужных фотографий. На карте не показан план маршрута, зап. варианты, а только факт. пройденный маршрут. </t>
  </si>
  <si>
    <t>1А-2, 1Б-1, 2А-2 сложность эталонная. 130 км, 16 дней. Были изменения маршрута в связи с болезнью руководителя и плохой погодой. Скан маршрутки только с отметкой о зачете маршрута 3 КС, нет скана плана маршрута, мало технических фотографий. Фотографии в конце текста, неудобно. Общей обзорной карты нет, только множество фрагментов карты с фактически пройденным, нет нанесенного плана маршрута и зап. вариантов. Напряженность не высокая.</t>
  </si>
  <si>
    <t>1А-1, 1Б-2, 2А-1, 2Б-3, 3А-1. 30 дней, 216 км. Маршрут имеет повышенную сложность. Элемент 5КС -пер. Снежное седло 3А опред. сложность пройдена на спуске. Не логично запланированы и пройдены пер.Озерный вост1Б и Рижан ложный1Б, зачем было проходить два простых, когда рядом есть возможность пройти 2А или 2Б, сделав это на данном участке линейной части, минус по стратегии. Почти в связке пройдены два перевала 2Бкт Загадка зап. и Бароко, но в линейном участке вместе с пер.3А. Нет карты на основной участок маршрута. Отчет не очень удобный. Фотографии маленькие, на фото мало поясняющей информации. Имеются  карты  только двух первых участков, на них только факт. маршрут нет плана и зап. вариантов.</t>
  </si>
  <si>
    <t>Отчет не техничный, нет хронометража, стратегия построения маршрута не отличается оригинальностью, тактика же не соответствовала ей, тем что не пройдены заявленые участки, а пройдены совершенно другие,  и только частью группы, по причине ее раскола. Руководителем плохо проработан план маршрута, он сам отмечает недостаток изучения отчетов других групп. в отчете много неясностей, довольно путанное изложение. Техника прохождения слабо отражена.</t>
  </si>
  <si>
    <t xml:space="preserve">1А-1, 1Б-2, 2А-2, 2Б-2. 19 дней, 140 км. километраж мне кажется завышенным. Фактически это траверс склона горы Эльбрус. Маршрут не предусматривает спуск в долины, т.е. проходит практически на одной высоте, тем более что пер.Бауманец2А, пер.Мукал-Мкяра ложный2Б и пер.Мкярский перемет2Б я оцениваю как максимум полторы связки2Б. Проходит через густонаселенный район, при желании ничего не стоит воспользоваться быстрым спуско-подъемом на канатке в Терскол и расслабон в середине маршрута. Извините, но минус конечно по напряженности. Не понимаю почему было на Эльбрус не забраться, КС позволяла, да и место обязывало, об этом в отчете ничего не сказано, да и в плане маршрута такого варианта тоже нет. Для меня это самый большой нонсенс стратегии этого похода (ставлю минус конечно). Фотографии не очень техничные, плохо подписаны, не показано направление движения, нет привязки текста и фото, фото не пронумерованы. Нет хороших фото подтверждающих техническую сложность. Отчет малоинформативный. </t>
  </si>
  <si>
    <t xml:space="preserve">1Б -1, 2А-3, рад вых 1Б альп. Сложность эталонная. Километраж соответствующий. Отчет не полный, таким образом нет подтверждения прохождения некоторых перевалов. </t>
  </si>
  <si>
    <t>Два определяющих перевала 2Б пройдены в коротком первом акклиматизационном кольце. Маршрут крайне не логичный, первое акклиматизационное кольцо имеет резкий набор и  пребывание на высоте, так как перевалы идут практически в связке. по стратегии большой минус, также к стратегии Пер.Джууку1А, Охотников1Б, Обзорный 1А, ИттишЗап1А не имеют логического обоснования, так как ниже на небольшом удалении идет скотопрогонная тропа. Будто они были пройдены для номинального набора сложности (т.е. количества перевалов). В линейной части только прохождение одно предопределяющего перевала 2А, да и эта линейная часть короткая. Сложность маршрута ниже эталонной, но не переходит в более низкую. Напряженность маршрута также низка. Маршрутка "грамотно" отсканирована, что не видно запланированного маршрута. Пройденый километраж сильно завышен, вместо указанных 150 км в реальности не более 100 км. такое впечатление, что в него включены участки, где группа подъезжала на автотранспорте. На карте не указан план и зап варианты маршрута. Отчет разделен на разные части.</t>
  </si>
  <si>
    <t>1Б -1, 2А-2, 2Б-2,  Сложность эталонная с одним радиальных выходом на перевал, двумя восхождениями (одно с седловины проходимого по маршруту перевала). Радиальный выход на перевал Корона Южн.3А по стороне1Б с ледника Кара-Тоо, рад. выход на пер. Людмилы Киселевой2Б не имеет отдельной сложности (так как проходил с одного ледника из одного цирка соседнего перевала, также нет группового фото с этого перевала), рад. восх. в. Теке-Тор2Б альп. с перевала Теке-Тор, рад восх. в. Корона 2-я башня 2А альп. В отчете встречаются неточности (или заблуждения) возможно ввиду недостатка опыта руководителя, так заявленное первопрохождение пер.Дежурный 2А*, является вариантом прохождения пер.Карнизный2А, группа просто взошла на соседнюю седловину в гребне пер. Карнизный, четкого обоснования этому нет, судя по фото, этого не требовалось. Километраж сильно завышен, в реальности вместо заявленных 186 км группа прошла чуть более 100 км. 16 дней, 1 дневка. В отчете мало технических фотографий. На вершины ходила только часть группы так на в.Теке-Тор 4 человека, на в.Корона 3 человека. Отсутствует скан копия маршрутки, т.е. нет подтверждения заявленного плана маршрута. Путаница в выводах и рекомендациях с перевалами и реальным прохождением ввиду вышеизложенного. Отчет средней информативности.</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</si>
</sst>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quot;р.&quot;"/>
  </numFmts>
  <fonts count="60">
    <font>
      <sz val="11"/>
      <color theme="1"/>
      <name val="Calibri"/>
      <family val="2"/>
    </font>
    <font>
      <sz val="11"/>
      <color indexed="8"/>
      <name val="Calibri"/>
      <family val="2"/>
    </font>
    <font>
      <sz val="10.5"/>
      <color indexed="8"/>
      <name val="Times New Roman"/>
      <family val="1"/>
    </font>
    <font>
      <sz val="11"/>
      <color indexed="8"/>
      <name val="Times New Roman"/>
      <family val="1"/>
    </font>
    <font>
      <sz val="8"/>
      <color indexed="8"/>
      <name val="Times New Roman"/>
      <family val="1"/>
    </font>
    <font>
      <sz val="12"/>
      <name val="Times New Roman"/>
      <family val="1"/>
    </font>
    <font>
      <sz val="10"/>
      <name val="Times New Roman"/>
      <family val="1"/>
    </font>
    <font>
      <sz val="9"/>
      <name val="Times New Roman"/>
      <family val="1"/>
    </font>
    <font>
      <sz val="8"/>
      <name val="Times New Roman"/>
      <family val="1"/>
    </font>
    <font>
      <b/>
      <sz val="9"/>
      <name val="Times New Roman"/>
      <family val="1"/>
    </font>
    <font>
      <sz val="9"/>
      <color indexed="8"/>
      <name val="Times New Roman"/>
      <family val="1"/>
    </font>
    <font>
      <b/>
      <sz val="11"/>
      <color indexed="8"/>
      <name val="Times New Roman"/>
      <family val="1"/>
    </font>
    <font>
      <sz val="7"/>
      <color indexed="8"/>
      <name val="Times New Roman"/>
      <family val="1"/>
    </font>
    <font>
      <sz val="10"/>
      <color indexed="8"/>
      <name val="Times New Roman"/>
      <family val="1"/>
    </font>
    <font>
      <b/>
      <sz val="10"/>
      <name val="Times New Roman"/>
      <family val="1"/>
    </font>
    <font>
      <sz val="11"/>
      <name val="Arial"/>
      <family val="2"/>
    </font>
    <font>
      <sz val="11"/>
      <name val="Times New Roman"/>
      <family val="1"/>
    </font>
    <font>
      <b/>
      <sz val="10"/>
      <color indexed="8"/>
      <name val="Times New Roman"/>
      <family val="1"/>
    </font>
    <font>
      <sz val="8"/>
      <name val="Calibri"/>
      <family val="2"/>
    </font>
    <font>
      <u val="single"/>
      <sz val="11"/>
      <color indexed="12"/>
      <name val="Calibri"/>
      <family val="2"/>
    </font>
    <font>
      <u val="single"/>
      <sz val="10"/>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u val="single"/>
      <sz val="11"/>
      <color theme="10"/>
      <name val="Calibri"/>
      <family val="2"/>
    </font>
    <font>
      <sz val="8"/>
      <color theme="1"/>
      <name val="Calibri"/>
      <family val="2"/>
    </font>
    <font>
      <sz val="9"/>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22"/>
        <bgColor indexed="64"/>
      </patternFill>
    </fill>
    <fill>
      <patternFill patternType="solid">
        <fgColor indexed="46"/>
        <bgColor indexed="64"/>
      </patternFill>
    </fill>
    <fill>
      <patternFill patternType="solid">
        <fgColor indexed="52"/>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right/>
      <top style="thin"/>
      <bottom/>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1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59">
    <xf numFmtId="0" fontId="0" fillId="0" borderId="0" xfId="0" applyFont="1" applyAlignment="1">
      <alignment/>
    </xf>
    <xf numFmtId="0" fontId="3" fillId="0" borderId="0" xfId="0" applyFont="1" applyAlignment="1">
      <alignment/>
    </xf>
    <xf numFmtId="0" fontId="3" fillId="0" borderId="10" xfId="0" applyFont="1" applyBorder="1" applyAlignment="1">
      <alignment vertical="top" wrapText="1"/>
    </xf>
    <xf numFmtId="49" fontId="3" fillId="0" borderId="10" xfId="0" applyNumberFormat="1" applyFont="1" applyBorder="1" applyAlignment="1">
      <alignment vertical="top" wrapText="1"/>
    </xf>
    <xf numFmtId="0" fontId="4" fillId="0" borderId="0" xfId="0" applyFont="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vertical="center" wrapText="1"/>
    </xf>
    <xf numFmtId="0" fontId="10" fillId="0" borderId="10" xfId="0" applyFont="1" applyBorder="1" applyAlignment="1">
      <alignment horizontal="center" vertical="center" wrapText="1"/>
    </xf>
    <xf numFmtId="0" fontId="4" fillId="33" borderId="0" xfId="0" applyFont="1" applyFill="1" applyAlignment="1">
      <alignment horizontal="left" vertical="top" wrapText="1"/>
    </xf>
    <xf numFmtId="0" fontId="4" fillId="34" borderId="0" xfId="0" applyFont="1" applyFill="1" applyAlignment="1">
      <alignment horizontal="left" vertical="top" wrapText="1"/>
    </xf>
    <xf numFmtId="0" fontId="3" fillId="0" borderId="10" xfId="0" applyFont="1" applyBorder="1" applyAlignment="1">
      <alignment horizontal="left" vertical="top" wrapText="1"/>
    </xf>
    <xf numFmtId="0" fontId="3" fillId="0" borderId="0" xfId="0" applyFont="1" applyAlignment="1">
      <alignment horizontal="left"/>
    </xf>
    <xf numFmtId="0" fontId="6" fillId="35" borderId="10" xfId="0" applyFont="1" applyFill="1" applyBorder="1" applyAlignment="1">
      <alignment horizontal="center" vertical="center"/>
    </xf>
    <xf numFmtId="0" fontId="5" fillId="35"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36"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0" xfId="0" applyFont="1" applyBorder="1" applyAlignment="1">
      <alignment horizontal="center"/>
    </xf>
    <xf numFmtId="0" fontId="12"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Alignment="1">
      <alignment/>
    </xf>
    <xf numFmtId="0" fontId="6" fillId="0" borderId="0" xfId="0" applyFont="1" applyAlignment="1">
      <alignment horizontal="left" vertical="center"/>
    </xf>
    <xf numFmtId="0" fontId="6" fillId="0" borderId="0" xfId="0" applyFont="1" applyAlignment="1">
      <alignment vertical="center"/>
    </xf>
    <xf numFmtId="0" fontId="4" fillId="37" borderId="0" xfId="0" applyFont="1" applyFill="1" applyAlignment="1">
      <alignment horizontal="left" vertical="top" wrapText="1"/>
    </xf>
    <xf numFmtId="0" fontId="13" fillId="0" borderId="0" xfId="0" applyFont="1" applyAlignment="1">
      <alignment/>
    </xf>
    <xf numFmtId="0" fontId="13" fillId="0" borderId="0" xfId="0" applyFont="1" applyAlignment="1">
      <alignment/>
    </xf>
    <xf numFmtId="0" fontId="13" fillId="0" borderId="0" xfId="0" applyFont="1" applyAlignment="1">
      <alignment horizontal="center"/>
    </xf>
    <xf numFmtId="0" fontId="15" fillId="0" borderId="10" xfId="0" applyFont="1" applyBorder="1" applyAlignment="1">
      <alignment/>
    </xf>
    <xf numFmtId="0" fontId="16" fillId="0" borderId="10" xfId="0" applyFont="1" applyFill="1" applyBorder="1" applyAlignment="1">
      <alignment/>
    </xf>
    <xf numFmtId="0" fontId="3" fillId="0" borderId="10" xfId="0" applyFont="1" applyFill="1" applyBorder="1" applyAlignment="1">
      <alignment vertical="top" wrapText="1"/>
    </xf>
    <xf numFmtId="0" fontId="11" fillId="0" borderId="0" xfId="0" applyFont="1" applyAlignment="1">
      <alignment horizontal="center"/>
    </xf>
    <xf numFmtId="0" fontId="3" fillId="0" borderId="0" xfId="0" applyFont="1" applyBorder="1" applyAlignment="1">
      <alignment horizontal="center" wrapText="1"/>
    </xf>
    <xf numFmtId="0" fontId="3" fillId="0" borderId="10" xfId="0" applyFont="1" applyBorder="1" applyAlignment="1">
      <alignment horizontal="center" wrapText="1"/>
    </xf>
    <xf numFmtId="49" fontId="3" fillId="0" borderId="10" xfId="0" applyNumberFormat="1" applyFont="1" applyBorder="1" applyAlignment="1">
      <alignment horizontal="left" vertical="top" wrapText="1"/>
    </xf>
    <xf numFmtId="2" fontId="8"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3" fillId="35" borderId="10" xfId="0" applyFont="1" applyFill="1" applyBorder="1" applyAlignment="1">
      <alignment horizontal="center" vertical="center" wrapText="1"/>
    </xf>
    <xf numFmtId="2" fontId="7" fillId="0" borderId="12" xfId="0" applyNumberFormat="1" applyFont="1" applyBorder="1" applyAlignment="1">
      <alignment horizontal="center" vertical="center" wrapText="1"/>
    </xf>
    <xf numFmtId="0" fontId="3" fillId="0" borderId="10" xfId="0" applyFont="1" applyBorder="1" applyAlignment="1">
      <alignment/>
    </xf>
    <xf numFmtId="0" fontId="3" fillId="0" borderId="10" xfId="0" applyNumberFormat="1" applyFont="1" applyBorder="1" applyAlignment="1">
      <alignment horizontal="left" vertical="top" wrapText="1"/>
    </xf>
    <xf numFmtId="2" fontId="3" fillId="0" borderId="0" xfId="0" applyNumberFormat="1" applyFont="1" applyAlignment="1">
      <alignment horizontal="center" vertical="center"/>
    </xf>
    <xf numFmtId="0" fontId="3" fillId="0" borderId="0" xfId="0" applyFont="1" applyAlignment="1">
      <alignment horizontal="center" wrapText="1"/>
    </xf>
    <xf numFmtId="0" fontId="3" fillId="38" borderId="10" xfId="0" applyFont="1" applyFill="1" applyBorder="1" applyAlignment="1">
      <alignment horizontal="center"/>
    </xf>
    <xf numFmtId="0" fontId="17" fillId="0" borderId="10" xfId="0" applyFont="1" applyBorder="1" applyAlignment="1">
      <alignment horizontal="center" vertical="center" wrapText="1"/>
    </xf>
    <xf numFmtId="0" fontId="6" fillId="0" borderId="10" xfId="0" applyFont="1" applyBorder="1" applyAlignment="1">
      <alignment horizontal="left" vertical="center"/>
    </xf>
    <xf numFmtId="0" fontId="6" fillId="0" borderId="10" xfId="0" applyFont="1" applyBorder="1" applyAlignment="1">
      <alignment horizontal="left" vertical="center" wrapText="1"/>
    </xf>
    <xf numFmtId="0" fontId="13" fillId="0" borderId="10" xfId="0" applyFont="1" applyBorder="1" applyAlignment="1">
      <alignment horizontal="left" vertical="center" wrapText="1"/>
    </xf>
    <xf numFmtId="49" fontId="6" fillId="0" borderId="10" xfId="0" applyNumberFormat="1" applyFont="1" applyBorder="1" applyAlignment="1">
      <alignment horizontal="left" vertical="center" wrapText="1"/>
    </xf>
    <xf numFmtId="49" fontId="13" fillId="0" borderId="10" xfId="0" applyNumberFormat="1" applyFont="1" applyBorder="1" applyAlignment="1">
      <alignment horizontal="left" vertical="center" wrapText="1"/>
    </xf>
    <xf numFmtId="0" fontId="19" fillId="0" borderId="13" xfId="42" applyBorder="1" applyAlignment="1">
      <alignment horizontal="left" vertical="center" wrapText="1"/>
    </xf>
    <xf numFmtId="0" fontId="13" fillId="0" borderId="14" xfId="0" applyFont="1" applyBorder="1" applyAlignment="1">
      <alignment horizontal="left" vertical="center" wrapText="1"/>
    </xf>
    <xf numFmtId="0" fontId="13" fillId="0" borderId="0" xfId="0" applyFont="1" applyAlignment="1">
      <alignment horizontal="left" vertical="top" wrapText="1"/>
    </xf>
    <xf numFmtId="0" fontId="3" fillId="0" borderId="10" xfId="0" applyFont="1" applyBorder="1" applyAlignment="1">
      <alignment horizontal="left"/>
    </xf>
    <xf numFmtId="0" fontId="13" fillId="0" borderId="10" xfId="0" applyFont="1" applyBorder="1" applyAlignment="1">
      <alignment/>
    </xf>
    <xf numFmtId="0" fontId="13" fillId="0" borderId="10" xfId="0" applyFont="1" applyBorder="1" applyAlignment="1">
      <alignment horizontal="left"/>
    </xf>
    <xf numFmtId="0" fontId="19" fillId="0" borderId="0" xfId="42" applyAlignment="1" applyProtection="1">
      <alignment/>
      <protection/>
    </xf>
    <xf numFmtId="49" fontId="20" fillId="0" borderId="10" xfId="42" applyNumberFormat="1" applyFont="1" applyBorder="1" applyAlignment="1" applyProtection="1">
      <alignment horizontal="left" vertical="center" wrapText="1"/>
      <protection/>
    </xf>
    <xf numFmtId="0" fontId="57" fillId="0" borderId="10" xfId="42" applyFont="1" applyBorder="1" applyAlignment="1">
      <alignment/>
    </xf>
    <xf numFmtId="0" fontId="3" fillId="0" borderId="10" xfId="0" applyFont="1" applyBorder="1" applyAlignment="1">
      <alignment wrapText="1"/>
    </xf>
    <xf numFmtId="0" fontId="57" fillId="0" borderId="0" xfId="42" applyFont="1" applyAlignment="1" applyProtection="1">
      <alignment/>
      <protection/>
    </xf>
    <xf numFmtId="0" fontId="13" fillId="0" borderId="10" xfId="0" applyNumberFormat="1" applyFont="1" applyBorder="1" applyAlignment="1">
      <alignment vertical="center" wrapText="1"/>
    </xf>
    <xf numFmtId="0" fontId="3" fillId="0" borderId="10" xfId="0" applyFont="1" applyBorder="1" applyAlignment="1">
      <alignment horizontal="center" wrapText="1"/>
    </xf>
    <xf numFmtId="0" fontId="19" fillId="0" borderId="10" xfId="42" applyBorder="1" applyAlignment="1">
      <alignment vertical="top" wrapText="1"/>
    </xf>
    <xf numFmtId="0" fontId="13" fillId="0" borderId="10" xfId="0" applyFont="1" applyBorder="1" applyAlignment="1">
      <alignment vertical="center" wrapText="1"/>
    </xf>
    <xf numFmtId="0" fontId="0" fillId="0" borderId="10" xfId="0" applyBorder="1" applyAlignment="1">
      <alignment/>
    </xf>
    <xf numFmtId="0" fontId="10" fillId="0" borderId="10" xfId="0" applyFont="1" applyFill="1" applyBorder="1" applyAlignment="1">
      <alignment horizontal="center" vertical="center" wrapText="1"/>
    </xf>
    <xf numFmtId="0" fontId="58" fillId="0" borderId="10" xfId="0" applyFont="1" applyBorder="1" applyAlignment="1">
      <alignment wrapText="1"/>
    </xf>
    <xf numFmtId="0" fontId="59" fillId="0" borderId="10" xfId="0" applyFont="1" applyBorder="1" applyAlignment="1">
      <alignment wrapText="1"/>
    </xf>
    <xf numFmtId="49" fontId="5" fillId="0" borderId="10" xfId="0" applyNumberFormat="1" applyFont="1" applyBorder="1" applyAlignment="1">
      <alignment horizontal="center" vertical="center" wrapText="1"/>
    </xf>
    <xf numFmtId="0" fontId="11" fillId="0" borderId="0" xfId="0" applyFont="1" applyAlignment="1">
      <alignment horizontal="center"/>
    </xf>
    <xf numFmtId="0" fontId="3" fillId="0" borderId="15" xfId="0" applyFont="1" applyBorder="1" applyAlignment="1">
      <alignment horizontal="center"/>
    </xf>
    <xf numFmtId="0" fontId="5"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2" fontId="7" fillId="0" borderId="14"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17" xfId="0" applyNumberFormat="1" applyFont="1" applyBorder="1" applyAlignment="1">
      <alignment horizontal="center" vertical="center" wrapText="1"/>
    </xf>
    <xf numFmtId="2" fontId="7" fillId="0" borderId="18"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165" fontId="7" fillId="0" borderId="12" xfId="0" applyNumberFormat="1" applyFont="1" applyBorder="1" applyAlignment="1">
      <alignment horizontal="center" vertical="center" wrapText="1"/>
    </xf>
    <xf numFmtId="165" fontId="7" fillId="0" borderId="14" xfId="0" applyNumberFormat="1" applyFont="1" applyBorder="1" applyAlignment="1">
      <alignment horizontal="center" vertical="center" wrapText="1"/>
    </xf>
    <xf numFmtId="0" fontId="9" fillId="0" borderId="12" xfId="0" applyNumberFormat="1" applyFont="1" applyBorder="1" applyAlignment="1">
      <alignment horizontal="center" vertical="center" wrapText="1"/>
    </xf>
    <xf numFmtId="0" fontId="9" fillId="0" borderId="14" xfId="0" applyNumberFormat="1" applyFont="1" applyBorder="1" applyAlignment="1">
      <alignment horizontal="center" vertical="center" wrapText="1"/>
    </xf>
    <xf numFmtId="0" fontId="8" fillId="0" borderId="12" xfId="0" applyNumberFormat="1" applyFont="1" applyFill="1" applyBorder="1" applyAlignment="1">
      <alignment horizontal="left" vertical="center" wrapText="1"/>
    </xf>
    <xf numFmtId="0" fontId="8" fillId="0" borderId="14" xfId="0" applyNumberFormat="1" applyFont="1" applyFill="1" applyBorder="1" applyAlignment="1">
      <alignment horizontal="left" vertical="center" wrapText="1"/>
    </xf>
    <xf numFmtId="0" fontId="7" fillId="0" borderId="10" xfId="0" applyFont="1" applyBorder="1" applyAlignment="1">
      <alignment horizontal="center" vertical="center" wrapText="1"/>
    </xf>
    <xf numFmtId="0" fontId="9" fillId="0" borderId="10"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8" fillId="0" borderId="10" xfId="0" applyFont="1" applyBorder="1" applyAlignment="1">
      <alignment horizontal="center" vertical="center" wrapText="1"/>
    </xf>
    <xf numFmtId="2" fontId="8" fillId="0" borderId="10" xfId="0" applyNumberFormat="1" applyFont="1" applyBorder="1" applyAlignment="1">
      <alignment horizontal="center" vertical="center" wrapText="1"/>
    </xf>
    <xf numFmtId="0" fontId="8" fillId="0" borderId="10" xfId="0" applyFont="1" applyBorder="1" applyAlignment="1">
      <alignment horizontal="center" vertical="center"/>
    </xf>
    <xf numFmtId="0" fontId="0" fillId="0" borderId="13" xfId="0" applyBorder="1" applyAlignment="1">
      <alignment horizontal="center"/>
    </xf>
    <xf numFmtId="0" fontId="0" fillId="0" borderId="19" xfId="0" applyBorder="1" applyAlignment="1">
      <alignment horizont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0" fillId="0" borderId="20" xfId="0" applyBorder="1" applyAlignment="1">
      <alignment horizontal="center"/>
    </xf>
    <xf numFmtId="0" fontId="0" fillId="0" borderId="21" xfId="0" applyBorder="1" applyAlignment="1">
      <alignment horizontal="center"/>
    </xf>
    <xf numFmtId="0" fontId="6" fillId="0" borderId="10" xfId="0" applyFont="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14" fillId="0" borderId="12" xfId="0" applyFont="1" applyBorder="1" applyAlignment="1">
      <alignment horizontal="left" vertical="center" wrapText="1"/>
    </xf>
    <xf numFmtId="0" fontId="6" fillId="0" borderId="17" xfId="0" applyFont="1" applyFill="1" applyBorder="1" applyAlignment="1">
      <alignment horizontal="right" vertical="center"/>
    </xf>
    <xf numFmtId="0" fontId="6" fillId="0" borderId="18" xfId="0" applyFont="1" applyFill="1" applyBorder="1" applyAlignment="1">
      <alignment horizontal="right"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6" fillId="0" borderId="10" xfId="0" applyFont="1" applyBorder="1" applyAlignment="1">
      <alignment horizontal="left" vertical="center"/>
    </xf>
    <xf numFmtId="0" fontId="8" fillId="0" borderId="1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0" xfId="0" applyFont="1" applyBorder="1" applyAlignment="1">
      <alignment horizontal="center" vertical="center" wrapText="1"/>
    </xf>
    <xf numFmtId="0" fontId="6" fillId="0" borderId="10" xfId="0" applyFont="1" applyBorder="1" applyAlignment="1">
      <alignment horizontal="center"/>
    </xf>
    <xf numFmtId="0" fontId="4" fillId="0" borderId="10" xfId="0" applyFont="1" applyBorder="1" applyAlignment="1">
      <alignment/>
    </xf>
    <xf numFmtId="0" fontId="10" fillId="0" borderId="10" xfId="0" applyFont="1" applyBorder="1" applyAlignment="1">
      <alignment horizontal="center" vertical="center"/>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0" xfId="0" applyFont="1" applyBorder="1" applyAlignment="1">
      <alignment horizontal="center" vertical="center" wrapText="1"/>
    </xf>
    <xf numFmtId="0" fontId="3" fillId="0" borderId="0" xfId="0" applyFont="1" applyAlignment="1">
      <alignment horizontal="center" vertical="center" wrapText="1"/>
    </xf>
    <xf numFmtId="0" fontId="3" fillId="39" borderId="0" xfId="0" applyFont="1" applyFill="1" applyAlignment="1">
      <alignment horizontal="center" vertical="center" wrapText="1"/>
    </xf>
    <xf numFmtId="0" fontId="12" fillId="0" borderId="0" xfId="0" applyFont="1" applyFill="1" applyAlignment="1">
      <alignment horizontal="center" vertical="top" wrapText="1"/>
    </xf>
    <xf numFmtId="0" fontId="10" fillId="40" borderId="0" xfId="0" applyFont="1" applyFill="1" applyAlignment="1">
      <alignment horizontal="center" vertical="center" wrapText="1"/>
    </xf>
    <xf numFmtId="0" fontId="3" fillId="0" borderId="10" xfId="0" applyFont="1" applyBorder="1" applyAlignment="1">
      <alignment vertical="top" wrapText="1"/>
    </xf>
    <xf numFmtId="0" fontId="4" fillId="41" borderId="0" xfId="0" applyFont="1" applyFill="1" applyAlignment="1">
      <alignment horizontal="left" vertical="top" wrapText="1"/>
    </xf>
    <xf numFmtId="0" fontId="3" fillId="0" borderId="12" xfId="0" applyFont="1" applyBorder="1" applyAlignment="1">
      <alignment horizontal="left" vertical="top" wrapText="1"/>
    </xf>
    <xf numFmtId="0" fontId="3" fillId="0" borderId="24" xfId="0" applyFont="1" applyBorder="1" applyAlignment="1">
      <alignment horizontal="left" vertical="top" wrapText="1"/>
    </xf>
    <xf numFmtId="0" fontId="3" fillId="0" borderId="14" xfId="0" applyFont="1" applyBorder="1" applyAlignment="1">
      <alignment horizontal="left" vertical="top"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0" xfId="0" applyFont="1" applyBorder="1" applyAlignment="1">
      <alignment horizontal="center" vertical="center" wrapText="1"/>
    </xf>
    <xf numFmtId="0" fontId="3" fillId="0" borderId="12" xfId="0" applyFont="1" applyBorder="1" applyAlignment="1">
      <alignment vertical="top" wrapText="1"/>
    </xf>
    <xf numFmtId="0" fontId="0" fillId="0" borderId="14" xfId="0"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0</xdr:row>
      <xdr:rowOff>38100</xdr:rowOff>
    </xdr:from>
    <xdr:to>
      <xdr:col>1</xdr:col>
      <xdr:colOff>923925</xdr:colOff>
      <xdr:row>3</xdr:row>
      <xdr:rowOff>171450</xdr:rowOff>
    </xdr:to>
    <xdr:pic>
      <xdr:nvPicPr>
        <xdr:cNvPr id="1" name="Picture 4"/>
        <xdr:cNvPicPr preferRelativeResize="1">
          <a:picLocks noChangeAspect="1"/>
        </xdr:cNvPicPr>
      </xdr:nvPicPr>
      <xdr:blipFill>
        <a:blip r:embed="rId1"/>
        <a:stretch>
          <a:fillRect/>
        </a:stretch>
      </xdr:blipFill>
      <xdr:spPr>
        <a:xfrm>
          <a:off x="457200" y="38100"/>
          <a:ext cx="6858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mailto:a.fatikhova@inbox.ru"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mailto:demenev58@mail.ru"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mailto:turclub10@mail.ru"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mailto:hmstas@mail.ru"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mailto:a_kiol@rambler.ru"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mailto:log07@yandex.ru"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mailto:doctorbert@yandex.ru"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mailto:nas@osmf.sscc.ru"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mailto:stas61_k@mail.ru"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75"/>
  <sheetViews>
    <sheetView zoomScalePageLayoutView="0" workbookViewId="0" topLeftCell="A13">
      <selection activeCell="B41" sqref="B41"/>
    </sheetView>
  </sheetViews>
  <sheetFormatPr defaultColWidth="9.140625" defaultRowHeight="15"/>
  <cols>
    <col min="1" max="1" width="101.421875" style="0" customWidth="1"/>
    <col min="2" max="2" width="16.140625" style="0" customWidth="1"/>
    <col min="4" max="9" width="6.7109375" style="0" customWidth="1"/>
  </cols>
  <sheetData>
    <row r="1" spans="1:10" ht="15">
      <c r="A1" s="81" t="s">
        <v>72</v>
      </c>
      <c r="B1" s="81"/>
      <c r="C1" s="1"/>
      <c r="D1" s="1"/>
      <c r="E1" s="1"/>
      <c r="F1" s="1"/>
      <c r="G1" s="1"/>
      <c r="H1" s="1"/>
      <c r="I1" s="1"/>
      <c r="J1" s="1"/>
    </row>
    <row r="2" spans="1:10" ht="15">
      <c r="A2" s="17" t="s">
        <v>94</v>
      </c>
      <c r="B2" s="42"/>
      <c r="C2" s="1"/>
      <c r="D2" s="1"/>
      <c r="E2" s="1"/>
      <c r="F2" s="1"/>
      <c r="G2" s="1"/>
      <c r="H2" s="1"/>
      <c r="I2" s="1"/>
      <c r="J2" s="1"/>
    </row>
    <row r="3" spans="1:10" ht="15">
      <c r="A3" s="17" t="s">
        <v>93</v>
      </c>
      <c r="B3" s="42"/>
      <c r="C3" s="1"/>
      <c r="D3" s="1"/>
      <c r="E3" s="1"/>
      <c r="F3" s="1"/>
      <c r="G3" s="1"/>
      <c r="H3" s="1"/>
      <c r="I3" s="1"/>
      <c r="J3" s="1"/>
    </row>
    <row r="4" spans="1:10" ht="15">
      <c r="A4" s="17" t="s">
        <v>109</v>
      </c>
      <c r="B4" s="42"/>
      <c r="C4" s="1"/>
      <c r="D4" s="1"/>
      <c r="E4" s="1"/>
      <c r="F4" s="1"/>
      <c r="G4" s="1"/>
      <c r="H4" s="1"/>
      <c r="I4" s="1"/>
      <c r="J4" s="1"/>
    </row>
    <row r="5" spans="1:10" ht="15">
      <c r="A5" s="17" t="s">
        <v>112</v>
      </c>
      <c r="B5" s="42"/>
      <c r="C5" s="1"/>
      <c r="D5" s="1"/>
      <c r="E5" s="1"/>
      <c r="F5" s="1"/>
      <c r="G5" s="1"/>
      <c r="H5" s="1"/>
      <c r="I5" s="1"/>
      <c r="J5" s="1"/>
    </row>
    <row r="6" spans="1:10" ht="6" customHeight="1">
      <c r="A6" s="1"/>
      <c r="B6" s="42"/>
      <c r="C6" s="1"/>
      <c r="D6" s="1"/>
      <c r="E6" s="1"/>
      <c r="F6" s="1"/>
      <c r="G6" s="1"/>
      <c r="H6" s="1"/>
      <c r="I6" s="1"/>
      <c r="J6" s="1"/>
    </row>
    <row r="7" spans="1:10" ht="15">
      <c r="A7" s="1" t="s">
        <v>101</v>
      </c>
      <c r="B7" s="42"/>
      <c r="C7" s="1"/>
      <c r="D7" s="1"/>
      <c r="E7" s="1"/>
      <c r="F7" s="1"/>
      <c r="G7" s="1"/>
      <c r="H7" s="1"/>
      <c r="I7" s="1"/>
      <c r="J7" s="1"/>
    </row>
    <row r="8" spans="1:10" ht="15">
      <c r="A8" s="1" t="s">
        <v>102</v>
      </c>
      <c r="B8" s="42"/>
      <c r="C8" s="1"/>
      <c r="D8" s="1"/>
      <c r="E8" s="1"/>
      <c r="F8" s="1"/>
      <c r="G8" s="1"/>
      <c r="H8" s="1"/>
      <c r="I8" s="1"/>
      <c r="J8" s="1"/>
    </row>
    <row r="9" spans="1:10" ht="15">
      <c r="A9" s="1" t="s">
        <v>103</v>
      </c>
      <c r="B9" s="42"/>
      <c r="C9" s="1"/>
      <c r="D9" s="1"/>
      <c r="E9" s="1"/>
      <c r="F9" s="1"/>
      <c r="G9" s="1"/>
      <c r="H9" s="1"/>
      <c r="I9" s="1"/>
      <c r="J9" s="1"/>
    </row>
    <row r="10" spans="1:10" ht="6" customHeight="1">
      <c r="A10" s="1"/>
      <c r="B10" s="42"/>
      <c r="C10" s="1"/>
      <c r="D10" s="1"/>
      <c r="E10" s="1"/>
      <c r="F10" s="1"/>
      <c r="G10" s="1"/>
      <c r="H10" s="1"/>
      <c r="I10" s="1"/>
      <c r="J10" s="1"/>
    </row>
    <row r="11" spans="1:10" ht="15">
      <c r="A11" s="1" t="s">
        <v>104</v>
      </c>
      <c r="B11" s="1"/>
      <c r="C11" s="1"/>
      <c r="D11" s="1"/>
      <c r="E11" s="1"/>
      <c r="F11" s="1"/>
      <c r="G11" s="1"/>
      <c r="H11" s="1"/>
      <c r="I11" s="1"/>
      <c r="J11" s="1"/>
    </row>
    <row r="12" spans="1:10" ht="15">
      <c r="A12" s="1" t="s">
        <v>107</v>
      </c>
      <c r="B12" s="1"/>
      <c r="C12" s="1"/>
      <c r="D12" s="1"/>
      <c r="E12" s="1"/>
      <c r="F12" s="1"/>
      <c r="G12" s="1"/>
      <c r="H12" s="1"/>
      <c r="I12" s="1"/>
      <c r="J12" s="1"/>
    </row>
    <row r="13" spans="1:10" ht="15">
      <c r="A13" s="1" t="s">
        <v>73</v>
      </c>
      <c r="B13" s="1"/>
      <c r="C13" s="1"/>
      <c r="D13" s="1"/>
      <c r="E13" s="1"/>
      <c r="F13" s="1"/>
      <c r="G13" s="1"/>
      <c r="H13" s="1"/>
      <c r="I13" s="1"/>
      <c r="J13" s="1"/>
    </row>
    <row r="14" spans="1:10" ht="15">
      <c r="A14" s="1" t="s">
        <v>95</v>
      </c>
      <c r="B14" s="1"/>
      <c r="C14" s="1"/>
      <c r="D14" s="1"/>
      <c r="E14" s="1"/>
      <c r="F14" s="1"/>
      <c r="G14" s="1"/>
      <c r="H14" s="1"/>
      <c r="I14" s="1"/>
      <c r="J14" s="1"/>
    </row>
    <row r="15" spans="1:10" ht="15">
      <c r="A15" s="1" t="s">
        <v>86</v>
      </c>
      <c r="B15" s="1"/>
      <c r="C15" s="1"/>
      <c r="D15" s="1"/>
      <c r="E15" s="1"/>
      <c r="F15" s="1"/>
      <c r="G15" s="1"/>
      <c r="H15" s="1"/>
      <c r="I15" s="1"/>
      <c r="J15" s="1"/>
    </row>
    <row r="16" spans="1:10" ht="15">
      <c r="A16" s="1" t="s">
        <v>113</v>
      </c>
      <c r="B16" s="1"/>
      <c r="C16" s="1"/>
      <c r="D16" s="1"/>
      <c r="E16" s="1"/>
      <c r="F16" s="1"/>
      <c r="G16" s="1"/>
      <c r="H16" s="1"/>
      <c r="I16" s="1"/>
      <c r="J16" s="1"/>
    </row>
    <row r="17" spans="1:10" ht="15">
      <c r="A17" s="1" t="s">
        <v>124</v>
      </c>
      <c r="B17" s="1"/>
      <c r="C17" s="1"/>
      <c r="D17" s="1"/>
      <c r="E17" s="1"/>
      <c r="F17" s="1"/>
      <c r="G17" s="1"/>
      <c r="H17" s="1"/>
      <c r="I17" s="1"/>
      <c r="J17" s="1"/>
    </row>
    <row r="18" spans="1:10" ht="6" customHeight="1">
      <c r="A18" s="1"/>
      <c r="B18" s="1"/>
      <c r="C18" s="1"/>
      <c r="D18" s="1"/>
      <c r="E18" s="1"/>
      <c r="F18" s="1"/>
      <c r="G18" s="1"/>
      <c r="H18" s="1"/>
      <c r="I18" s="1"/>
      <c r="J18" s="1"/>
    </row>
    <row r="19" spans="1:10" ht="15">
      <c r="A19" s="1" t="s">
        <v>98</v>
      </c>
      <c r="B19" s="1"/>
      <c r="C19" s="1"/>
      <c r="D19" s="1"/>
      <c r="E19" s="1"/>
      <c r="F19" s="1"/>
      <c r="G19" s="1"/>
      <c r="H19" s="1"/>
      <c r="I19" s="1"/>
      <c r="J19" s="1"/>
    </row>
    <row r="20" spans="1:10" ht="15">
      <c r="A20" s="1" t="s">
        <v>114</v>
      </c>
      <c r="B20" s="1"/>
      <c r="C20" s="1"/>
      <c r="D20" s="1"/>
      <c r="E20" s="1"/>
      <c r="F20" s="1"/>
      <c r="G20" s="1"/>
      <c r="H20" s="1"/>
      <c r="I20" s="1"/>
      <c r="J20" s="1"/>
    </row>
    <row r="21" spans="1:10" ht="15">
      <c r="A21" s="1" t="s">
        <v>115</v>
      </c>
      <c r="B21" s="1"/>
      <c r="C21" s="1"/>
      <c r="D21" s="1"/>
      <c r="E21" s="1"/>
      <c r="F21" s="1"/>
      <c r="G21" s="1"/>
      <c r="H21" s="1"/>
      <c r="I21" s="1"/>
      <c r="J21" s="1"/>
    </row>
    <row r="22" spans="1:10" ht="15">
      <c r="A22" s="1" t="s">
        <v>99</v>
      </c>
      <c r="B22" s="1"/>
      <c r="C22" s="1"/>
      <c r="D22" s="1"/>
      <c r="E22" s="1"/>
      <c r="F22" s="1"/>
      <c r="G22" s="1"/>
      <c r="H22" s="1"/>
      <c r="I22" s="1"/>
      <c r="J22" s="1"/>
    </row>
    <row r="23" spans="1:10" ht="15">
      <c r="A23" s="1" t="s">
        <v>121</v>
      </c>
      <c r="B23" s="1"/>
      <c r="C23" s="1"/>
      <c r="D23" s="1"/>
      <c r="E23" s="1"/>
      <c r="F23" s="1"/>
      <c r="G23" s="1"/>
      <c r="H23" s="1"/>
      <c r="I23" s="1"/>
      <c r="J23" s="1"/>
    </row>
    <row r="24" spans="1:10" ht="6.75" customHeight="1">
      <c r="A24" s="1"/>
      <c r="B24" s="1"/>
      <c r="C24" s="1"/>
      <c r="D24" s="1"/>
      <c r="E24" s="1"/>
      <c r="F24" s="1"/>
      <c r="G24" s="1"/>
      <c r="H24" s="1"/>
      <c r="I24" s="1"/>
      <c r="J24" s="1"/>
    </row>
    <row r="25" spans="1:10" ht="15">
      <c r="A25" s="17" t="s">
        <v>96</v>
      </c>
      <c r="B25" s="1"/>
      <c r="C25" s="1"/>
      <c r="D25" s="1"/>
      <c r="E25" s="1"/>
      <c r="F25" s="1"/>
      <c r="G25" s="1"/>
      <c r="H25" s="1"/>
      <c r="I25" s="1"/>
      <c r="J25" s="1"/>
    </row>
    <row r="26" spans="1:10" ht="15">
      <c r="A26" s="1" t="s">
        <v>108</v>
      </c>
      <c r="B26" s="1"/>
      <c r="C26" s="1"/>
      <c r="D26" s="1"/>
      <c r="E26" s="1"/>
      <c r="F26" s="1"/>
      <c r="G26" s="1"/>
      <c r="H26" s="1"/>
      <c r="I26" s="1"/>
      <c r="J26" s="1"/>
    </row>
    <row r="27" spans="1:10" ht="15">
      <c r="A27" s="17" t="s">
        <v>125</v>
      </c>
      <c r="B27" s="1"/>
      <c r="C27" s="1"/>
      <c r="D27" s="1"/>
      <c r="E27" s="1"/>
      <c r="F27" s="1"/>
      <c r="G27" s="1"/>
      <c r="H27" s="1"/>
      <c r="I27" s="1"/>
      <c r="J27" s="1"/>
    </row>
    <row r="28" spans="1:10" ht="15">
      <c r="A28" s="1" t="s">
        <v>97</v>
      </c>
      <c r="B28" s="1"/>
      <c r="C28" s="1"/>
      <c r="D28" s="1"/>
      <c r="E28" s="1"/>
      <c r="F28" s="1"/>
      <c r="G28" s="1"/>
      <c r="H28" s="1"/>
      <c r="I28" s="1"/>
      <c r="J28" s="1"/>
    </row>
    <row r="29" spans="1:10" ht="15">
      <c r="A29" s="1" t="s">
        <v>105</v>
      </c>
      <c r="B29" s="1"/>
      <c r="C29" s="1"/>
      <c r="D29" s="1"/>
      <c r="E29" s="1"/>
      <c r="F29" s="1"/>
      <c r="G29" s="1"/>
      <c r="H29" s="1"/>
      <c r="I29" s="1"/>
      <c r="J29" s="1"/>
    </row>
    <row r="30" spans="1:10" ht="15">
      <c r="A30" s="1" t="s">
        <v>90</v>
      </c>
      <c r="B30" s="1"/>
      <c r="C30" s="1"/>
      <c r="D30" s="1"/>
      <c r="E30" s="1"/>
      <c r="F30" s="1"/>
      <c r="G30" s="1"/>
      <c r="H30" s="1"/>
      <c r="I30" s="1"/>
      <c r="J30" s="1"/>
    </row>
    <row r="31" spans="1:10" ht="15">
      <c r="A31" s="1" t="s">
        <v>116</v>
      </c>
      <c r="B31" s="1"/>
      <c r="C31" s="1"/>
      <c r="D31" s="1"/>
      <c r="E31" s="1"/>
      <c r="F31" s="1"/>
      <c r="G31" s="1"/>
      <c r="H31" s="1"/>
      <c r="I31" s="1"/>
      <c r="J31" s="1"/>
    </row>
    <row r="32" spans="1:10" ht="15">
      <c r="A32" s="1" t="s">
        <v>106</v>
      </c>
      <c r="B32" s="1"/>
      <c r="C32" s="1"/>
      <c r="D32" s="1"/>
      <c r="E32" s="1"/>
      <c r="F32" s="1"/>
      <c r="G32" s="1"/>
      <c r="H32" s="1"/>
      <c r="I32" s="1"/>
      <c r="J32" s="1"/>
    </row>
    <row r="33" spans="1:10" ht="15">
      <c r="A33" s="1" t="s">
        <v>120</v>
      </c>
      <c r="B33" s="1"/>
      <c r="C33" s="1"/>
      <c r="D33" s="1"/>
      <c r="E33" s="1"/>
      <c r="F33" s="1"/>
      <c r="G33" s="1"/>
      <c r="H33" s="1"/>
      <c r="I33" s="1"/>
      <c r="J33" s="1"/>
    </row>
    <row r="34" spans="1:10" ht="6" customHeight="1">
      <c r="A34" s="1"/>
      <c r="B34" s="1"/>
      <c r="C34" s="1"/>
      <c r="D34" s="1"/>
      <c r="E34" s="1"/>
      <c r="F34" s="1"/>
      <c r="G34" s="1"/>
      <c r="H34" s="1"/>
      <c r="I34" s="1"/>
      <c r="J34" s="1"/>
    </row>
    <row r="35" spans="1:10" ht="15">
      <c r="A35" s="1" t="s">
        <v>118</v>
      </c>
      <c r="B35" s="1"/>
      <c r="C35" s="1"/>
      <c r="D35" s="1"/>
      <c r="E35" s="1"/>
      <c r="F35" s="1"/>
      <c r="G35" s="1"/>
      <c r="H35" s="1"/>
      <c r="I35" s="1"/>
      <c r="J35" s="1"/>
    </row>
    <row r="36" spans="1:10" ht="15">
      <c r="A36" s="1" t="s">
        <v>117</v>
      </c>
      <c r="B36" s="1"/>
      <c r="C36" s="1"/>
      <c r="D36" s="1"/>
      <c r="E36" s="1"/>
      <c r="F36" s="1"/>
      <c r="G36" s="1"/>
      <c r="H36" s="1"/>
      <c r="I36" s="1"/>
      <c r="J36" s="1"/>
    </row>
    <row r="37" spans="1:10" ht="15">
      <c r="A37" s="1" t="s">
        <v>100</v>
      </c>
      <c r="B37" s="1"/>
      <c r="C37" s="1"/>
      <c r="D37" s="1"/>
      <c r="E37" s="1"/>
      <c r="F37" s="1"/>
      <c r="G37" s="1"/>
      <c r="H37" s="1"/>
      <c r="I37" s="1"/>
      <c r="J37" s="1"/>
    </row>
    <row r="38" spans="1:10" ht="6" customHeight="1">
      <c r="A38" s="1"/>
      <c r="B38" s="1"/>
      <c r="C38" s="1"/>
      <c r="J38" s="1"/>
    </row>
    <row r="39" spans="1:10" ht="15" customHeight="1">
      <c r="A39" s="1" t="s">
        <v>119</v>
      </c>
      <c r="B39" s="1"/>
      <c r="C39" s="1"/>
      <c r="J39" s="1"/>
    </row>
    <row r="40" spans="1:9" ht="15" customHeight="1">
      <c r="A40" s="44" t="s">
        <v>62</v>
      </c>
      <c r="B40" s="44" t="s">
        <v>52</v>
      </c>
      <c r="C40" s="1"/>
      <c r="D40" s="82" t="s">
        <v>91</v>
      </c>
      <c r="E40" s="82"/>
      <c r="F40" s="82"/>
      <c r="G40" s="82"/>
      <c r="H40" s="82"/>
      <c r="I40" s="82"/>
    </row>
    <row r="41" spans="1:9" ht="15" customHeight="1">
      <c r="A41" s="44" t="s">
        <v>61</v>
      </c>
      <c r="B41" s="73" t="s">
        <v>53</v>
      </c>
      <c r="C41" s="1"/>
      <c r="D41" s="23" t="s">
        <v>84</v>
      </c>
      <c r="E41" s="23" t="s">
        <v>79</v>
      </c>
      <c r="F41" s="23" t="s">
        <v>80</v>
      </c>
      <c r="G41" s="23" t="s">
        <v>81</v>
      </c>
      <c r="H41" s="23" t="s">
        <v>82</v>
      </c>
      <c r="I41" s="23" t="s">
        <v>83</v>
      </c>
    </row>
    <row r="42" spans="1:9" ht="15" customHeight="1">
      <c r="A42" s="44" t="s">
        <v>63</v>
      </c>
      <c r="B42" s="44" t="s">
        <v>54</v>
      </c>
      <c r="C42" s="1"/>
      <c r="D42" s="83">
        <v>1</v>
      </c>
      <c r="E42" s="47">
        <v>3</v>
      </c>
      <c r="F42" s="48"/>
      <c r="G42" s="19"/>
      <c r="H42" s="19"/>
      <c r="I42" s="21">
        <v>85</v>
      </c>
    </row>
    <row r="43" spans="1:9" ht="15" customHeight="1">
      <c r="A43" s="44" t="s">
        <v>64</v>
      </c>
      <c r="B43" s="44" t="s">
        <v>55</v>
      </c>
      <c r="C43" s="1"/>
      <c r="D43" s="83"/>
      <c r="E43" s="47">
        <v>4</v>
      </c>
      <c r="F43" s="48"/>
      <c r="G43" s="19"/>
      <c r="H43" s="19"/>
      <c r="I43" s="21">
        <v>80</v>
      </c>
    </row>
    <row r="44" spans="1:9" ht="15" customHeight="1">
      <c r="A44" s="44" t="s">
        <v>65</v>
      </c>
      <c r="B44" s="44" t="s">
        <v>56</v>
      </c>
      <c r="C44" s="1"/>
      <c r="D44" s="83"/>
      <c r="E44" s="47">
        <v>5</v>
      </c>
      <c r="F44" s="48"/>
      <c r="G44" s="19"/>
      <c r="H44" s="19"/>
      <c r="I44" s="21">
        <v>75</v>
      </c>
    </row>
    <row r="45" spans="1:9" ht="15" customHeight="1">
      <c r="A45" s="44" t="s">
        <v>66</v>
      </c>
      <c r="B45" s="44" t="s">
        <v>57</v>
      </c>
      <c r="C45" s="1"/>
      <c r="D45" s="83"/>
      <c r="E45" s="47">
        <v>6</v>
      </c>
      <c r="F45" s="48"/>
      <c r="G45" s="19"/>
      <c r="H45" s="19"/>
      <c r="I45" s="21">
        <v>70</v>
      </c>
    </row>
    <row r="46" spans="1:9" ht="15" customHeight="1">
      <c r="A46" s="44" t="s">
        <v>67</v>
      </c>
      <c r="B46" s="44" t="s">
        <v>58</v>
      </c>
      <c r="C46" s="1"/>
      <c r="D46" s="84" t="s">
        <v>92</v>
      </c>
      <c r="E46" s="47">
        <v>7</v>
      </c>
      <c r="F46" s="48"/>
      <c r="G46" s="19"/>
      <c r="H46" s="21">
        <v>100</v>
      </c>
      <c r="I46" s="21">
        <v>58</v>
      </c>
    </row>
    <row r="47" spans="1:9" ht="15" customHeight="1">
      <c r="A47" s="44" t="s">
        <v>68</v>
      </c>
      <c r="B47" s="44" t="s">
        <v>59</v>
      </c>
      <c r="C47" s="1"/>
      <c r="D47" s="84"/>
      <c r="E47" s="47">
        <v>8</v>
      </c>
      <c r="F47" s="48"/>
      <c r="G47" s="19"/>
      <c r="H47" s="21">
        <v>94</v>
      </c>
      <c r="I47" s="21">
        <v>55</v>
      </c>
    </row>
    <row r="48" spans="1:9" ht="15" customHeight="1">
      <c r="A48" s="43"/>
      <c r="B48" s="43"/>
      <c r="C48" s="1"/>
      <c r="D48" s="84"/>
      <c r="E48" s="47">
        <v>9</v>
      </c>
      <c r="F48" s="48"/>
      <c r="G48" s="19"/>
      <c r="H48" s="21">
        <v>88</v>
      </c>
      <c r="I48" s="21">
        <v>52</v>
      </c>
    </row>
    <row r="49" spans="1:9" ht="15" customHeight="1">
      <c r="A49" s="43"/>
      <c r="B49" s="43"/>
      <c r="C49" s="1"/>
      <c r="D49" s="84"/>
      <c r="E49" s="47">
        <v>10</v>
      </c>
      <c r="F49" s="48"/>
      <c r="G49" s="19"/>
      <c r="H49" s="21">
        <v>82</v>
      </c>
      <c r="I49" s="21">
        <v>49</v>
      </c>
    </row>
    <row r="50" spans="1:9" ht="15" customHeight="1">
      <c r="A50" s="43"/>
      <c r="B50" s="43"/>
      <c r="C50" s="1"/>
      <c r="D50" s="84"/>
      <c r="E50" s="47">
        <v>11</v>
      </c>
      <c r="F50" s="48"/>
      <c r="G50" s="19"/>
      <c r="H50" s="21">
        <v>76</v>
      </c>
      <c r="I50" s="21">
        <v>46</v>
      </c>
    </row>
    <row r="51" spans="1:9" ht="15" customHeight="1">
      <c r="A51" s="1"/>
      <c r="B51" s="1"/>
      <c r="C51" s="1"/>
      <c r="D51" s="84"/>
      <c r="E51" s="47">
        <v>12</v>
      </c>
      <c r="F51" s="48"/>
      <c r="G51" s="19"/>
      <c r="H51" s="21">
        <v>70</v>
      </c>
      <c r="I51" s="21">
        <v>43</v>
      </c>
    </row>
    <row r="52" spans="1:9" ht="15" customHeight="1">
      <c r="A52" s="1"/>
      <c r="B52" s="1"/>
      <c r="C52" s="1"/>
      <c r="D52" s="80" t="s">
        <v>75</v>
      </c>
      <c r="E52" s="20">
        <v>13</v>
      </c>
      <c r="F52" s="18"/>
      <c r="G52" s="19"/>
      <c r="H52" s="20">
        <v>60</v>
      </c>
      <c r="I52" s="21">
        <v>33</v>
      </c>
    </row>
    <row r="53" spans="1:9" ht="15" customHeight="1">
      <c r="A53" s="1"/>
      <c r="B53" s="1"/>
      <c r="C53" s="1"/>
      <c r="D53" s="80"/>
      <c r="E53" s="20">
        <v>14</v>
      </c>
      <c r="F53" s="18"/>
      <c r="G53" s="19"/>
      <c r="H53" s="20">
        <v>56</v>
      </c>
      <c r="I53" s="21">
        <v>31</v>
      </c>
    </row>
    <row r="54" spans="1:9" ht="15" customHeight="1">
      <c r="A54" s="1"/>
      <c r="B54" s="1"/>
      <c r="C54" s="1"/>
      <c r="D54" s="80"/>
      <c r="E54" s="20">
        <v>15</v>
      </c>
      <c r="F54" s="18"/>
      <c r="G54" s="22">
        <v>100</v>
      </c>
      <c r="H54" s="20">
        <v>52</v>
      </c>
      <c r="I54" s="21">
        <v>29</v>
      </c>
    </row>
    <row r="55" spans="1:9" ht="15" customHeight="1">
      <c r="A55" s="1"/>
      <c r="B55" s="1"/>
      <c r="C55" s="1"/>
      <c r="D55" s="80"/>
      <c r="E55" s="20">
        <v>16</v>
      </c>
      <c r="F55" s="18"/>
      <c r="G55" s="22">
        <v>96</v>
      </c>
      <c r="H55" s="20">
        <v>48</v>
      </c>
      <c r="I55" s="21">
        <v>27</v>
      </c>
    </row>
    <row r="56" spans="1:9" ht="15" customHeight="1">
      <c r="A56" s="1"/>
      <c r="B56" s="1"/>
      <c r="C56" s="1"/>
      <c r="D56" s="80"/>
      <c r="E56" s="20">
        <v>17</v>
      </c>
      <c r="F56" s="18"/>
      <c r="G56" s="22">
        <v>92</v>
      </c>
      <c r="H56" s="20">
        <v>44</v>
      </c>
      <c r="I56" s="21">
        <v>26</v>
      </c>
    </row>
    <row r="57" spans="1:9" ht="15" customHeight="1">
      <c r="A57" s="1"/>
      <c r="B57" s="1"/>
      <c r="C57" s="1"/>
      <c r="D57" s="80"/>
      <c r="E57" s="20">
        <v>18</v>
      </c>
      <c r="F57" s="18"/>
      <c r="G57" s="22">
        <v>88</v>
      </c>
      <c r="H57" s="20">
        <v>40</v>
      </c>
      <c r="I57" s="22">
        <v>25</v>
      </c>
    </row>
    <row r="58" spans="1:9" ht="15.75">
      <c r="A58" s="1"/>
      <c r="B58" s="1"/>
      <c r="C58" s="1"/>
      <c r="D58" s="80" t="s">
        <v>76</v>
      </c>
      <c r="E58" s="20">
        <v>20</v>
      </c>
      <c r="F58" s="18"/>
      <c r="G58" s="22">
        <v>84</v>
      </c>
      <c r="H58" s="20">
        <v>35</v>
      </c>
      <c r="I58" s="19"/>
    </row>
    <row r="59" spans="1:9" ht="15.75">
      <c r="A59" s="1"/>
      <c r="B59" s="1"/>
      <c r="C59" s="1"/>
      <c r="D59" s="80"/>
      <c r="E59" s="20">
        <v>22</v>
      </c>
      <c r="F59" s="18"/>
      <c r="G59" s="22">
        <v>80</v>
      </c>
      <c r="H59" s="20">
        <v>33</v>
      </c>
      <c r="I59" s="19"/>
    </row>
    <row r="60" spans="1:9" ht="15.75">
      <c r="A60" s="1"/>
      <c r="B60" s="1"/>
      <c r="C60" s="1"/>
      <c r="D60" s="80"/>
      <c r="E60" s="20">
        <v>24</v>
      </c>
      <c r="F60" s="22">
        <v>100</v>
      </c>
      <c r="G60" s="22">
        <v>76</v>
      </c>
      <c r="H60" s="20">
        <v>31</v>
      </c>
      <c r="I60" s="19"/>
    </row>
    <row r="61" spans="1:9" ht="15.75">
      <c r="A61" s="1"/>
      <c r="B61" s="1"/>
      <c r="C61" s="1"/>
      <c r="D61" s="80"/>
      <c r="E61" s="20">
        <v>26</v>
      </c>
      <c r="F61" s="22">
        <v>96</v>
      </c>
      <c r="G61" s="22">
        <v>72</v>
      </c>
      <c r="H61" s="20">
        <v>29</v>
      </c>
      <c r="I61" s="19"/>
    </row>
    <row r="62" spans="1:9" ht="15.75">
      <c r="A62" s="1"/>
      <c r="B62" s="1"/>
      <c r="C62" s="1"/>
      <c r="D62" s="80"/>
      <c r="E62" s="20">
        <v>28</v>
      </c>
      <c r="F62" s="22">
        <v>92</v>
      </c>
      <c r="G62" s="22">
        <v>68</v>
      </c>
      <c r="H62" s="20">
        <v>27</v>
      </c>
      <c r="I62" s="19"/>
    </row>
    <row r="63" spans="1:9" ht="15.75">
      <c r="A63" s="1"/>
      <c r="B63" s="1"/>
      <c r="C63" s="1"/>
      <c r="D63" s="80"/>
      <c r="E63" s="20">
        <v>30</v>
      </c>
      <c r="F63" s="22">
        <v>88</v>
      </c>
      <c r="G63" s="22">
        <v>64</v>
      </c>
      <c r="H63" s="20">
        <v>25</v>
      </c>
      <c r="I63" s="19"/>
    </row>
    <row r="64" spans="1:9" ht="15.75">
      <c r="A64" s="1"/>
      <c r="B64" s="1"/>
      <c r="C64" s="1"/>
      <c r="D64" s="80" t="s">
        <v>77</v>
      </c>
      <c r="E64" s="20">
        <v>33</v>
      </c>
      <c r="F64" s="22">
        <v>84</v>
      </c>
      <c r="G64" s="22">
        <v>60</v>
      </c>
      <c r="H64" s="19"/>
      <c r="I64" s="19"/>
    </row>
    <row r="65" spans="1:9" ht="15.75">
      <c r="A65" s="1"/>
      <c r="B65" s="1"/>
      <c r="C65" s="1"/>
      <c r="D65" s="80"/>
      <c r="E65" s="20">
        <v>36</v>
      </c>
      <c r="F65" s="22">
        <v>80</v>
      </c>
      <c r="G65" s="22">
        <v>56</v>
      </c>
      <c r="H65" s="19"/>
      <c r="I65" s="19"/>
    </row>
    <row r="66" spans="1:9" ht="15.75">
      <c r="A66" s="1"/>
      <c r="B66" s="1"/>
      <c r="C66" s="1"/>
      <c r="D66" s="80"/>
      <c r="E66" s="20">
        <v>39</v>
      </c>
      <c r="F66" s="22">
        <v>76</v>
      </c>
      <c r="G66" s="22">
        <v>52</v>
      </c>
      <c r="H66" s="19"/>
      <c r="I66" s="19"/>
    </row>
    <row r="67" spans="1:9" ht="15.75">
      <c r="A67" s="1"/>
      <c r="B67" s="1"/>
      <c r="C67" s="1"/>
      <c r="D67" s="80"/>
      <c r="E67" s="20">
        <v>42</v>
      </c>
      <c r="F67" s="22">
        <v>72</v>
      </c>
      <c r="G67" s="22">
        <v>48</v>
      </c>
      <c r="H67" s="19"/>
      <c r="I67" s="19"/>
    </row>
    <row r="68" spans="1:9" ht="15.75">
      <c r="A68" s="1"/>
      <c r="B68" s="1"/>
      <c r="C68" s="1"/>
      <c r="D68" s="80"/>
      <c r="E68" s="20">
        <v>45</v>
      </c>
      <c r="F68" s="22">
        <v>68</v>
      </c>
      <c r="G68" s="22">
        <v>44</v>
      </c>
      <c r="H68" s="19"/>
      <c r="I68" s="19"/>
    </row>
    <row r="69" spans="1:9" ht="15.75">
      <c r="A69" s="1"/>
      <c r="B69" s="1"/>
      <c r="C69" s="1"/>
      <c r="D69" s="80"/>
      <c r="E69" s="20">
        <v>48</v>
      </c>
      <c r="F69" s="22">
        <v>64</v>
      </c>
      <c r="G69" s="22">
        <v>40</v>
      </c>
      <c r="H69" s="19"/>
      <c r="I69" s="19"/>
    </row>
    <row r="70" spans="1:9" ht="15.75">
      <c r="A70" s="1"/>
      <c r="B70" s="1"/>
      <c r="C70" s="1"/>
      <c r="D70" s="80" t="s">
        <v>78</v>
      </c>
      <c r="E70" s="20">
        <v>52</v>
      </c>
      <c r="F70" s="22">
        <v>60</v>
      </c>
      <c r="G70" s="19"/>
      <c r="H70" s="19"/>
      <c r="I70" s="19"/>
    </row>
    <row r="71" spans="1:9" ht="15.75">
      <c r="A71" s="1"/>
      <c r="B71" s="1"/>
      <c r="C71" s="1"/>
      <c r="D71" s="80"/>
      <c r="E71" s="20">
        <v>56</v>
      </c>
      <c r="F71" s="22">
        <v>56</v>
      </c>
      <c r="G71" s="19"/>
      <c r="H71" s="19"/>
      <c r="I71" s="19"/>
    </row>
    <row r="72" spans="1:9" ht="15.75">
      <c r="A72" s="1"/>
      <c r="B72" s="1"/>
      <c r="C72" s="1"/>
      <c r="D72" s="80"/>
      <c r="E72" s="20">
        <v>60</v>
      </c>
      <c r="F72" s="22">
        <v>52</v>
      </c>
      <c r="G72" s="19"/>
      <c r="H72" s="19"/>
      <c r="I72" s="19"/>
    </row>
    <row r="73" spans="1:9" ht="15.75">
      <c r="A73" s="1"/>
      <c r="B73" s="1"/>
      <c r="C73" s="1"/>
      <c r="D73" s="80"/>
      <c r="E73" s="20">
        <v>64</v>
      </c>
      <c r="F73" s="22">
        <v>48</v>
      </c>
      <c r="G73" s="19"/>
      <c r="H73" s="19"/>
      <c r="I73" s="19"/>
    </row>
    <row r="74" spans="1:9" ht="15.75">
      <c r="A74" s="1"/>
      <c r="B74" s="1"/>
      <c r="C74" s="1"/>
      <c r="D74" s="80"/>
      <c r="E74" s="20">
        <v>68</v>
      </c>
      <c r="F74" s="22">
        <v>44</v>
      </c>
      <c r="G74" s="19"/>
      <c r="H74" s="19"/>
      <c r="I74" s="19"/>
    </row>
    <row r="75" spans="4:9" ht="15.75">
      <c r="D75" s="80"/>
      <c r="E75" s="20">
        <v>72</v>
      </c>
      <c r="F75" s="22">
        <v>40</v>
      </c>
      <c r="G75" s="19"/>
      <c r="H75" s="19"/>
      <c r="I75" s="19"/>
    </row>
  </sheetData>
  <sheetProtection/>
  <mergeCells count="8">
    <mergeCell ref="D70:D75"/>
    <mergeCell ref="A1:B1"/>
    <mergeCell ref="D52:D57"/>
    <mergeCell ref="D58:D63"/>
    <mergeCell ref="D64:D69"/>
    <mergeCell ref="D40:I40"/>
    <mergeCell ref="D42:D45"/>
    <mergeCell ref="D46:D5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52"/>
  <sheetViews>
    <sheetView zoomScalePageLayoutView="0" workbookViewId="0" topLeftCell="A4">
      <selection activeCell="C17" sqref="C17"/>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53" t="s">
        <v>122</v>
      </c>
    </row>
    <row r="2" spans="1:4" ht="15">
      <c r="A2" s="2" t="s">
        <v>0</v>
      </c>
      <c r="B2" s="2" t="s">
        <v>127</v>
      </c>
      <c r="C2" s="1"/>
      <c r="D2" s="1"/>
    </row>
    <row r="3" spans="1:4" ht="15">
      <c r="A3" s="2" t="s">
        <v>43</v>
      </c>
      <c r="B3" s="16">
        <v>5</v>
      </c>
      <c r="C3" s="54">
        <v>5</v>
      </c>
      <c r="D3" s="1"/>
    </row>
    <row r="4" spans="1:4" ht="15">
      <c r="A4" s="2" t="s">
        <v>1</v>
      </c>
      <c r="B4" s="50" t="s">
        <v>147</v>
      </c>
      <c r="C4" s="1"/>
      <c r="D4" s="1"/>
    </row>
    <row r="5" spans="1:4" ht="45">
      <c r="A5" s="2" t="s">
        <v>2</v>
      </c>
      <c r="B5" s="2" t="s">
        <v>148</v>
      </c>
      <c r="C5" s="1"/>
      <c r="D5" s="14" t="str">
        <f>CONCATENATE(B6,B5)</f>
        <v>Борисов Юрий Михайловичг.Уфа, Клуб туристов им. Н.Гастелло</v>
      </c>
    </row>
    <row r="6" spans="1:4" ht="22.5">
      <c r="A6" s="2" t="s">
        <v>3</v>
      </c>
      <c r="B6" s="2" t="s">
        <v>149</v>
      </c>
      <c r="C6" s="1"/>
      <c r="D6" s="15" t="s">
        <v>228</v>
      </c>
    </row>
    <row r="7" spans="1:4" ht="15">
      <c r="A7" s="2" t="s">
        <v>4</v>
      </c>
      <c r="B7" s="50" t="s">
        <v>150</v>
      </c>
      <c r="C7" s="1"/>
      <c r="D7" s="1"/>
    </row>
    <row r="8" spans="1:4" ht="15">
      <c r="A8" s="2" t="s">
        <v>5</v>
      </c>
      <c r="B8" s="64">
        <v>89613649322</v>
      </c>
      <c r="C8" s="1"/>
      <c r="D8" s="1"/>
    </row>
    <row r="9" spans="1:4" ht="15" customHeight="1">
      <c r="A9" s="2" t="s">
        <v>6</v>
      </c>
      <c r="B9" s="50" t="s">
        <v>151</v>
      </c>
      <c r="C9" s="1"/>
      <c r="D9" s="1"/>
    </row>
    <row r="10" spans="1:4" ht="15">
      <c r="A10" s="149" t="s">
        <v>87</v>
      </c>
      <c r="B10" s="65" t="s">
        <v>291</v>
      </c>
      <c r="C10" s="1"/>
      <c r="D10" s="148" t="str">
        <f>CONCATENATE(B10,B11,B12,B13,B14,B15,B16,B17,B18,B19,B20,B21,B22)</f>
        <v>Борисов Юрий Михайлович, 1955, 6ГУ, 5ГР                   Евдокимова Анна Юрьевна, 1983, 4ГУ                              Искандаров Ильдар Ильдусович, 1988, 4ГУ, 2ГР               Мурзагулов Арслан Фанильевич, 1981, 3ГУ, 1ГР             Ракшин Тимофей Викторович, 1990, 4ГУ                        Хисамутдинова Регина Ильдаровна, 1989, 4ГУ                Шарипов Эрнст Рашитович, 1983, 4ГУ, 3ГР</v>
      </c>
    </row>
    <row r="11" spans="1:4" ht="15">
      <c r="A11" s="150"/>
      <c r="B11" s="66" t="s">
        <v>293</v>
      </c>
      <c r="C11" s="1"/>
      <c r="D11" s="148"/>
    </row>
    <row r="12" spans="1:4" ht="15">
      <c r="A12" s="150"/>
      <c r="B12" s="66" t="s">
        <v>294</v>
      </c>
      <c r="C12" s="1"/>
      <c r="D12" s="148"/>
    </row>
    <row r="13" spans="1:4" ht="15">
      <c r="A13" s="150"/>
      <c r="B13" s="65" t="s">
        <v>295</v>
      </c>
      <c r="C13" s="1"/>
      <c r="D13" s="148"/>
    </row>
    <row r="14" spans="1:4" ht="15">
      <c r="A14" s="150"/>
      <c r="B14" s="66" t="s">
        <v>296</v>
      </c>
      <c r="C14" s="1"/>
      <c r="D14" s="148"/>
    </row>
    <row r="15" spans="1:4" ht="15">
      <c r="A15" s="150"/>
      <c r="B15" s="66" t="s">
        <v>297</v>
      </c>
      <c r="C15" s="1"/>
      <c r="D15" s="148"/>
    </row>
    <row r="16" spans="1:4" ht="15">
      <c r="A16" s="150"/>
      <c r="B16" s="66" t="s">
        <v>292</v>
      </c>
      <c r="C16" s="1"/>
      <c r="D16" s="148"/>
    </row>
    <row r="17" spans="1:4" ht="15">
      <c r="A17" s="150"/>
      <c r="B17" s="66"/>
      <c r="C17" s="1"/>
      <c r="D17" s="148"/>
    </row>
    <row r="18" spans="1:4" ht="15" hidden="1">
      <c r="A18" s="150"/>
      <c r="B18" s="65"/>
      <c r="C18" s="1"/>
      <c r="D18" s="4"/>
    </row>
    <row r="19" spans="1:4" ht="15" hidden="1">
      <c r="A19" s="150"/>
      <c r="B19" s="2"/>
      <c r="C19" s="1"/>
      <c r="D19" s="4"/>
    </row>
    <row r="20" spans="1:4" ht="15" hidden="1">
      <c r="A20" s="150"/>
      <c r="C20" s="1"/>
      <c r="D20" s="4"/>
    </row>
    <row r="21" spans="1:4" ht="15" hidden="1">
      <c r="A21" s="150"/>
      <c r="C21" s="1"/>
      <c r="D21" s="4"/>
    </row>
    <row r="22" spans="1:4" ht="15" customHeight="1" hidden="1">
      <c r="A22" s="150"/>
      <c r="C22" s="1"/>
      <c r="D22" s="4"/>
    </row>
    <row r="23" spans="1:4" ht="15" customHeight="1" hidden="1">
      <c r="A23" s="150"/>
      <c r="B23" s="2" t="s">
        <v>154</v>
      </c>
      <c r="C23" s="1"/>
      <c r="D23" s="4"/>
    </row>
    <row r="24" spans="1:4" ht="15" customHeight="1" hidden="1">
      <c r="A24" s="150"/>
      <c r="B24" s="50" t="s">
        <v>155</v>
      </c>
      <c r="C24" s="1"/>
      <c r="D24" s="4"/>
    </row>
    <row r="25" spans="1:4" ht="15" customHeight="1" hidden="1">
      <c r="A25" s="150"/>
      <c r="B25" s="50" t="s">
        <v>155</v>
      </c>
      <c r="C25" s="1"/>
      <c r="D25" s="4"/>
    </row>
    <row r="26" spans="1:4" ht="15" customHeight="1" hidden="1">
      <c r="A26" s="150"/>
      <c r="B26" s="2" t="s">
        <v>137</v>
      </c>
      <c r="C26" s="1"/>
      <c r="D26" s="4"/>
    </row>
    <row r="27" spans="1:4" ht="15" customHeight="1" hidden="1">
      <c r="A27" s="150"/>
      <c r="B27" s="2" t="s">
        <v>138</v>
      </c>
      <c r="C27" s="1"/>
      <c r="D27" s="4"/>
    </row>
    <row r="28" spans="1:4" ht="15" customHeight="1" hidden="1">
      <c r="A28" s="150"/>
      <c r="B28" s="2" t="s">
        <v>137</v>
      </c>
      <c r="C28" s="1"/>
      <c r="D28" s="4"/>
    </row>
    <row r="29" spans="1:4" ht="15" customHeight="1" hidden="1">
      <c r="A29" s="150"/>
      <c r="B29" s="2" t="s">
        <v>138</v>
      </c>
      <c r="C29" s="1"/>
      <c r="D29" s="4"/>
    </row>
    <row r="30" spans="1:4" ht="15" customHeight="1" hidden="1">
      <c r="A30" s="150"/>
      <c r="B30" s="2" t="s">
        <v>137</v>
      </c>
      <c r="C30" s="1"/>
      <c r="D30" s="4"/>
    </row>
    <row r="31" spans="1:4" ht="15" customHeight="1" hidden="1">
      <c r="A31" s="150"/>
      <c r="B31" s="2" t="s">
        <v>137</v>
      </c>
      <c r="C31" s="1"/>
      <c r="D31" s="4"/>
    </row>
    <row r="32" spans="1:4" ht="15" customHeight="1" hidden="1">
      <c r="A32" s="150"/>
      <c r="B32" s="2" t="s">
        <v>137</v>
      </c>
      <c r="C32" s="1"/>
      <c r="D32" s="4"/>
    </row>
    <row r="33" spans="1:4" ht="15" customHeight="1" hidden="1">
      <c r="A33" s="150"/>
      <c r="B33" s="2"/>
      <c r="C33" s="1"/>
      <c r="D33" s="4"/>
    </row>
    <row r="34" spans="1:4" ht="15" customHeight="1" hidden="1">
      <c r="A34" s="150"/>
      <c r="B34" s="2"/>
      <c r="C34" s="1"/>
      <c r="D34" s="4"/>
    </row>
    <row r="35" spans="1:4" ht="15" customHeight="1" hidden="1">
      <c r="A35" s="150"/>
      <c r="B35" s="2"/>
      <c r="C35" s="1"/>
      <c r="D35" s="4"/>
    </row>
    <row r="36" spans="1:4" ht="15" customHeight="1" hidden="1">
      <c r="A36" s="150"/>
      <c r="B36" s="2"/>
      <c r="C36" s="1"/>
      <c r="D36" s="4"/>
    </row>
    <row r="37" spans="1:4" ht="15" customHeight="1" hidden="1">
      <c r="A37" s="150"/>
      <c r="B37" s="2"/>
      <c r="C37" s="1"/>
      <c r="D37" s="4"/>
    </row>
    <row r="38" spans="1:4" ht="15" customHeight="1" hidden="1">
      <c r="A38" s="150"/>
      <c r="B38" s="2"/>
      <c r="C38" s="1"/>
      <c r="D38" s="4"/>
    </row>
    <row r="39" spans="1:4" ht="15" customHeight="1" hidden="1">
      <c r="A39" s="151"/>
      <c r="B39" s="2"/>
      <c r="C39" s="1"/>
      <c r="D39" s="4"/>
    </row>
    <row r="40" spans="1:4" ht="30">
      <c r="A40" s="2" t="s">
        <v>89</v>
      </c>
      <c r="B40" s="2" t="s">
        <v>277</v>
      </c>
      <c r="C40" s="1"/>
      <c r="D40" s="4"/>
    </row>
    <row r="41" spans="1:4" ht="180">
      <c r="A41" s="2" t="s">
        <v>42</v>
      </c>
      <c r="B41" s="2" t="s">
        <v>152</v>
      </c>
      <c r="C41" s="1"/>
      <c r="D41" s="35" t="s">
        <v>152</v>
      </c>
    </row>
    <row r="42" spans="1:4" ht="15" customHeight="1">
      <c r="A42" s="147" t="s">
        <v>88</v>
      </c>
      <c r="B42" s="2" t="s">
        <v>153</v>
      </c>
      <c r="C42" s="1"/>
      <c r="D42" s="4"/>
    </row>
    <row r="43" spans="1:4" ht="15">
      <c r="A43" s="147"/>
      <c r="B43" s="2" t="s">
        <v>154</v>
      </c>
      <c r="C43" s="1"/>
      <c r="D43" s="4"/>
    </row>
    <row r="44" spans="1:4" ht="30">
      <c r="A44" s="2" t="s">
        <v>7</v>
      </c>
      <c r="B44" s="50" t="s">
        <v>155</v>
      </c>
      <c r="C44" s="1"/>
      <c r="D44" s="1"/>
    </row>
    <row r="45" spans="1:4" ht="15">
      <c r="A45" s="2" t="s">
        <v>8</v>
      </c>
      <c r="B45" s="50" t="s">
        <v>155</v>
      </c>
      <c r="C45" s="1"/>
      <c r="D45" s="1"/>
    </row>
    <row r="46" spans="1:4" ht="15">
      <c r="A46" s="2" t="s">
        <v>9</v>
      </c>
      <c r="B46" s="2" t="s">
        <v>137</v>
      </c>
      <c r="C46" s="1"/>
      <c r="D46" s="1"/>
    </row>
    <row r="47" spans="1:4" ht="30">
      <c r="A47" s="2" t="s">
        <v>10</v>
      </c>
      <c r="B47" s="2" t="s">
        <v>138</v>
      </c>
      <c r="C47" s="1"/>
      <c r="D47" s="1"/>
    </row>
    <row r="48" spans="1:4" ht="15">
      <c r="A48" s="2" t="s">
        <v>11</v>
      </c>
      <c r="B48" s="2" t="s">
        <v>137</v>
      </c>
      <c r="C48" s="1"/>
      <c r="D48" s="1"/>
    </row>
    <row r="49" spans="1:4" ht="15">
      <c r="A49" s="2" t="s">
        <v>12</v>
      </c>
      <c r="B49" s="2" t="s">
        <v>138</v>
      </c>
      <c r="C49" s="1"/>
      <c r="D49" s="1"/>
    </row>
    <row r="50" spans="1:4" ht="30">
      <c r="A50" s="2" t="s">
        <v>13</v>
      </c>
      <c r="B50" s="2" t="s">
        <v>137</v>
      </c>
      <c r="C50" s="1"/>
      <c r="D50" s="1"/>
    </row>
    <row r="51" spans="1:4" ht="30">
      <c r="A51" s="2" t="s">
        <v>14</v>
      </c>
      <c r="B51" s="2" t="s">
        <v>137</v>
      </c>
      <c r="C51" s="1"/>
      <c r="D51" s="1"/>
    </row>
    <row r="52" spans="1:4" ht="30">
      <c r="A52" s="2" t="s">
        <v>15</v>
      </c>
      <c r="B52" s="2" t="s">
        <v>137</v>
      </c>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52"/>
  <sheetViews>
    <sheetView zoomScalePageLayoutView="0" workbookViewId="0" topLeftCell="A8">
      <selection activeCell="B16" sqref="B16"/>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53" t="s">
        <v>122</v>
      </c>
    </row>
    <row r="2" spans="1:4" ht="15">
      <c r="A2" s="2" t="s">
        <v>0</v>
      </c>
      <c r="B2" s="2" t="s">
        <v>156</v>
      </c>
      <c r="C2" s="1"/>
      <c r="D2" s="1"/>
    </row>
    <row r="3" spans="1:4" ht="15">
      <c r="A3" s="2" t="s">
        <v>43</v>
      </c>
      <c r="B3" s="16">
        <v>4</v>
      </c>
      <c r="C3" s="54">
        <v>4</v>
      </c>
      <c r="D3" s="1"/>
    </row>
    <row r="4" spans="1:4" ht="15">
      <c r="A4" s="2" t="s">
        <v>1</v>
      </c>
      <c r="B4" s="3" t="s">
        <v>157</v>
      </c>
      <c r="C4" s="1"/>
      <c r="D4" s="1"/>
    </row>
    <row r="5" spans="1:4" ht="45">
      <c r="A5" s="2" t="s">
        <v>2</v>
      </c>
      <c r="B5" s="2" t="s">
        <v>279</v>
      </c>
      <c r="C5" s="1"/>
      <c r="D5" s="14" t="str">
        <f>CONCATENATE(B6,B5)</f>
        <v>Фатихова Альфия Азатовнаг.Донецк, Донецкая областная федерация спортивного туризма</v>
      </c>
    </row>
    <row r="6" spans="1:4" ht="33.75">
      <c r="A6" s="2" t="s">
        <v>3</v>
      </c>
      <c r="B6" s="2" t="s">
        <v>158</v>
      </c>
      <c r="C6" s="1"/>
      <c r="D6" s="15" t="s">
        <v>280</v>
      </c>
    </row>
    <row r="7" spans="1:4" ht="15">
      <c r="A7" s="2" t="s">
        <v>4</v>
      </c>
      <c r="B7" s="2" t="s">
        <v>159</v>
      </c>
      <c r="C7" s="1"/>
      <c r="D7" s="1"/>
    </row>
    <row r="8" spans="1:4" ht="15">
      <c r="A8" s="2" t="s">
        <v>5</v>
      </c>
      <c r="B8" s="51"/>
      <c r="C8" s="1"/>
      <c r="D8" s="1"/>
    </row>
    <row r="9" spans="1:4" ht="15">
      <c r="A9" s="2" t="s">
        <v>6</v>
      </c>
      <c r="B9" s="67" t="s">
        <v>160</v>
      </c>
      <c r="C9" s="1"/>
      <c r="D9" s="1"/>
    </row>
    <row r="10" spans="1:4" ht="15">
      <c r="A10" s="149" t="s">
        <v>87</v>
      </c>
      <c r="B10" s="2" t="s">
        <v>298</v>
      </c>
      <c r="C10" s="1"/>
      <c r="D10" s="148" t="str">
        <f>CONCATENATE(B10,B11,B12,B13,B14,B15,B16,B17,B18,B19,B20,B21,B22,B23,B24,B25,B26,B27,B28,B29,B30,B31,B32,B33,B34,B35,B36,B37,B38,B39)</f>
        <v>Костогрыз Алексей Николаевич, 1951, 5ГР                                         Попов Юрий Васильевич, 1979, 4ГУ                                                        Солодовник Вадим Владимирович, 1983, 3ГУ                                Фатихова Альфия Азатовна, 1987, 4ГУ, 3ГР </v>
      </c>
    </row>
    <row r="11" spans="1:4" ht="15">
      <c r="A11" s="150"/>
      <c r="B11" s="2" t="s">
        <v>299</v>
      </c>
      <c r="C11" s="1"/>
      <c r="D11" s="148"/>
    </row>
    <row r="12" spans="1:4" ht="15">
      <c r="A12" s="150"/>
      <c r="B12" s="2" t="s">
        <v>301</v>
      </c>
      <c r="C12" s="1"/>
      <c r="D12" s="148"/>
    </row>
    <row r="13" spans="1:4" ht="15">
      <c r="A13" s="150"/>
      <c r="B13" s="2" t="s">
        <v>300</v>
      </c>
      <c r="C13" s="1"/>
      <c r="D13" s="148"/>
    </row>
    <row r="14" spans="1:4" ht="15">
      <c r="A14" s="150"/>
      <c r="B14" s="2"/>
      <c r="C14" s="1"/>
      <c r="D14" s="148"/>
    </row>
    <row r="15" spans="1:4" ht="15">
      <c r="A15" s="150"/>
      <c r="B15" s="2"/>
      <c r="C15" s="1"/>
      <c r="D15" s="148"/>
    </row>
    <row r="16" spans="1:4" ht="15">
      <c r="A16" s="150"/>
      <c r="B16" s="2"/>
      <c r="C16" s="1"/>
      <c r="D16" s="148"/>
    </row>
    <row r="17" spans="1:4" ht="15">
      <c r="A17" s="150"/>
      <c r="B17" s="2"/>
      <c r="C17" s="1"/>
      <c r="D17" s="148"/>
    </row>
    <row r="18" spans="1:4" ht="15">
      <c r="A18" s="150"/>
      <c r="B18" s="2"/>
      <c r="C18" s="1"/>
      <c r="D18" s="4"/>
    </row>
    <row r="19" spans="1:4" ht="15">
      <c r="A19" s="150"/>
      <c r="B19" s="2"/>
      <c r="C19" s="1"/>
      <c r="D19" s="4"/>
    </row>
    <row r="20" spans="1:4" ht="15" hidden="1">
      <c r="A20" s="150"/>
      <c r="B20" s="2"/>
      <c r="C20" s="1"/>
      <c r="D20" s="4"/>
    </row>
    <row r="21" spans="1:4" ht="15" hidden="1">
      <c r="A21" s="150"/>
      <c r="B21" s="41"/>
      <c r="C21" s="1"/>
      <c r="D21" s="4"/>
    </row>
    <row r="22" spans="1:4" ht="15" customHeight="1" hidden="1">
      <c r="A22" s="150"/>
      <c r="B22" s="2"/>
      <c r="C22" s="1"/>
      <c r="D22" s="4"/>
    </row>
    <row r="23" spans="1:4" ht="15" customHeight="1" hidden="1">
      <c r="A23" s="150"/>
      <c r="B23" s="2"/>
      <c r="C23" s="1"/>
      <c r="D23" s="4"/>
    </row>
    <row r="24" spans="1:4" ht="15" customHeight="1" hidden="1">
      <c r="A24" s="150"/>
      <c r="B24" s="2"/>
      <c r="C24" s="1"/>
      <c r="D24" s="4"/>
    </row>
    <row r="25" spans="1:4" ht="15" customHeight="1" hidden="1">
      <c r="A25" s="150"/>
      <c r="B25" s="41"/>
      <c r="C25" s="1"/>
      <c r="D25" s="4"/>
    </row>
    <row r="26" spans="1:4" ht="15" customHeight="1" hidden="1">
      <c r="A26" s="150"/>
      <c r="B26" s="41"/>
      <c r="C26" s="1"/>
      <c r="D26" s="4"/>
    </row>
    <row r="27" spans="1:4" ht="15" customHeight="1" hidden="1">
      <c r="A27" s="150"/>
      <c r="B27" s="2"/>
      <c r="C27" s="1"/>
      <c r="D27" s="4"/>
    </row>
    <row r="28" spans="1:4" ht="15" customHeight="1" hidden="1">
      <c r="A28" s="150"/>
      <c r="B28" s="2"/>
      <c r="C28" s="1"/>
      <c r="D28" s="4"/>
    </row>
    <row r="29" spans="1:4" ht="15" customHeight="1" hidden="1">
      <c r="A29" s="150"/>
      <c r="B29" s="2"/>
      <c r="C29" s="1"/>
      <c r="D29" s="4"/>
    </row>
    <row r="30" spans="1:4" ht="15" customHeight="1" hidden="1">
      <c r="A30" s="150"/>
      <c r="B30" s="2"/>
      <c r="C30" s="1"/>
      <c r="D30" s="4"/>
    </row>
    <row r="31" spans="1:4" ht="15" customHeight="1" hidden="1">
      <c r="A31" s="150"/>
      <c r="B31" s="2"/>
      <c r="C31" s="1"/>
      <c r="D31" s="4"/>
    </row>
    <row r="32" spans="1:4" ht="15" customHeight="1" hidden="1">
      <c r="A32" s="150"/>
      <c r="B32" s="2"/>
      <c r="C32" s="1"/>
      <c r="D32" s="4"/>
    </row>
    <row r="33" spans="1:4" ht="15" customHeight="1" hidden="1">
      <c r="A33" s="150"/>
      <c r="B33" s="2"/>
      <c r="C33" s="1"/>
      <c r="D33" s="4"/>
    </row>
    <row r="34" spans="1:4" ht="15" customHeight="1" hidden="1">
      <c r="A34" s="150"/>
      <c r="B34" s="2"/>
      <c r="C34" s="1"/>
      <c r="D34" s="4"/>
    </row>
    <row r="35" spans="1:4" ht="15" customHeight="1" hidden="1">
      <c r="A35" s="150"/>
      <c r="B35" s="2"/>
      <c r="C35" s="1"/>
      <c r="D35" s="4"/>
    </row>
    <row r="36" spans="1:4" ht="15" customHeight="1" hidden="1">
      <c r="A36" s="150"/>
      <c r="B36" s="2"/>
      <c r="C36" s="1"/>
      <c r="D36" s="4"/>
    </row>
    <row r="37" spans="1:4" ht="15" customHeight="1" hidden="1">
      <c r="A37" s="150"/>
      <c r="B37" s="2"/>
      <c r="C37" s="1"/>
      <c r="D37" s="4"/>
    </row>
    <row r="38" spans="1:4" ht="15" customHeight="1" hidden="1">
      <c r="A38" s="150"/>
      <c r="B38" s="2"/>
      <c r="C38" s="1"/>
      <c r="D38" s="4"/>
    </row>
    <row r="39" spans="1:4" ht="15" customHeight="1" hidden="1">
      <c r="A39" s="151"/>
      <c r="B39" s="2"/>
      <c r="C39" s="1"/>
      <c r="D39" s="4"/>
    </row>
    <row r="40" spans="1:4" ht="30">
      <c r="A40" s="2" t="s">
        <v>89</v>
      </c>
      <c r="B40" s="2" t="s">
        <v>276</v>
      </c>
      <c r="C40" s="1"/>
      <c r="D40" s="4"/>
    </row>
    <row r="41" spans="1:4" ht="165">
      <c r="A41" s="2" t="s">
        <v>42</v>
      </c>
      <c r="B41" s="2" t="s">
        <v>161</v>
      </c>
      <c r="C41" s="1"/>
      <c r="D41" s="35" t="s">
        <v>161</v>
      </c>
    </row>
    <row r="42" spans="1:4" ht="15" customHeight="1">
      <c r="A42" s="147" t="s">
        <v>88</v>
      </c>
      <c r="B42" s="2" t="s">
        <v>162</v>
      </c>
      <c r="C42" s="1"/>
      <c r="D42" s="4"/>
    </row>
    <row r="43" spans="1:4" ht="15">
      <c r="A43" s="147"/>
      <c r="B43" s="2" t="s">
        <v>163</v>
      </c>
      <c r="C43" s="1"/>
      <c r="D43" s="4"/>
    </row>
    <row r="44" spans="1:4" ht="30">
      <c r="A44" s="2" t="s">
        <v>7</v>
      </c>
      <c r="B44" s="2" t="s">
        <v>164</v>
      </c>
      <c r="C44" s="1"/>
      <c r="D44" s="1"/>
    </row>
    <row r="45" spans="1:4" ht="15">
      <c r="A45" s="2" t="s">
        <v>8</v>
      </c>
      <c r="B45" s="2" t="s">
        <v>164</v>
      </c>
      <c r="C45" s="1"/>
      <c r="D45" s="1"/>
    </row>
    <row r="46" spans="1:4" ht="15">
      <c r="A46" s="2" t="s">
        <v>9</v>
      </c>
      <c r="B46" s="2"/>
      <c r="C46" s="1"/>
      <c r="D46" s="1"/>
    </row>
    <row r="47" spans="1:4" ht="30">
      <c r="A47" s="2" t="s">
        <v>10</v>
      </c>
      <c r="B47" s="2" t="s">
        <v>137</v>
      </c>
      <c r="C47" s="1"/>
      <c r="D47" s="1"/>
    </row>
    <row r="48" spans="1:4" ht="15">
      <c r="A48" s="2" t="s">
        <v>11</v>
      </c>
      <c r="B48" s="2" t="s">
        <v>137</v>
      </c>
      <c r="C48" s="1"/>
      <c r="D48" s="1"/>
    </row>
    <row r="49" spans="1:4" ht="15">
      <c r="A49" s="2" t="s">
        <v>12</v>
      </c>
      <c r="B49" s="2" t="s">
        <v>138</v>
      </c>
      <c r="C49" s="1"/>
      <c r="D49" s="1"/>
    </row>
    <row r="50" spans="1:4" ht="30">
      <c r="A50" s="2" t="s">
        <v>13</v>
      </c>
      <c r="B50" s="2" t="s">
        <v>137</v>
      </c>
      <c r="C50" s="1"/>
      <c r="D50" s="1"/>
    </row>
    <row r="51" spans="1:4" ht="30">
      <c r="A51" s="2" t="s">
        <v>14</v>
      </c>
      <c r="B51" s="2" t="s">
        <v>137</v>
      </c>
      <c r="C51" s="1"/>
      <c r="D51" s="1"/>
    </row>
    <row r="52" spans="1:4" ht="30">
      <c r="A52" s="2" t="s">
        <v>15</v>
      </c>
      <c r="B52" s="2" t="s">
        <v>137</v>
      </c>
      <c r="C52" s="1"/>
      <c r="D52" s="1"/>
    </row>
  </sheetData>
  <sheetProtection/>
  <mergeCells count="3">
    <mergeCell ref="A10:A39"/>
    <mergeCell ref="D10:D17"/>
    <mergeCell ref="A42:A43"/>
  </mergeCells>
  <hyperlinks>
    <hyperlink ref="B9" r:id="rId1" display="a.fatikhova@inbox.ru"/>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52"/>
  <sheetViews>
    <sheetView zoomScalePageLayoutView="0" workbookViewId="0" topLeftCell="A40">
      <selection activeCell="D41" sqref="D41"/>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53" t="s">
        <v>122</v>
      </c>
    </row>
    <row r="2" spans="1:4" ht="15">
      <c r="A2" s="2" t="s">
        <v>0</v>
      </c>
      <c r="B2" s="2" t="s">
        <v>156</v>
      </c>
      <c r="C2" s="1"/>
      <c r="D2" s="1"/>
    </row>
    <row r="3" spans="1:4" ht="15">
      <c r="A3" s="2" t="s">
        <v>43</v>
      </c>
      <c r="B3" s="16">
        <v>3</v>
      </c>
      <c r="C3" s="54">
        <v>3</v>
      </c>
      <c r="D3" s="1"/>
    </row>
    <row r="4" spans="1:4" ht="15">
      <c r="A4" s="2" t="s">
        <v>1</v>
      </c>
      <c r="B4" s="45" t="s">
        <v>165</v>
      </c>
      <c r="C4" s="1"/>
      <c r="D4" s="1"/>
    </row>
    <row r="5" spans="1:4" ht="45">
      <c r="A5" s="2" t="s">
        <v>2</v>
      </c>
      <c r="B5" s="2" t="s">
        <v>283</v>
      </c>
      <c r="C5" s="1"/>
      <c r="D5" s="14" t="str">
        <f>CONCATENATE(B6,B5)</f>
        <v>Борисов Владимир Борисовичг. Ульяновск, неформальное объеденение туристов "Русские бульдозеры"</v>
      </c>
    </row>
    <row r="6" spans="1:4" ht="33.75">
      <c r="A6" s="2" t="s">
        <v>3</v>
      </c>
      <c r="B6" s="2" t="s">
        <v>166</v>
      </c>
      <c r="C6" s="1"/>
      <c r="D6" s="15" t="s">
        <v>284</v>
      </c>
    </row>
    <row r="7" spans="1:4" ht="30">
      <c r="A7" s="2" t="s">
        <v>4</v>
      </c>
      <c r="B7" s="2" t="s">
        <v>167</v>
      </c>
      <c r="C7" s="1"/>
      <c r="D7" s="1"/>
    </row>
    <row r="8" spans="1:4" ht="15">
      <c r="A8" s="2" t="s">
        <v>5</v>
      </c>
      <c r="B8" s="16" t="s">
        <v>168</v>
      </c>
      <c r="C8" s="1"/>
      <c r="D8" s="1"/>
    </row>
    <row r="9" spans="1:4" ht="15">
      <c r="A9" s="2" t="s">
        <v>6</v>
      </c>
      <c r="B9" t="s">
        <v>169</v>
      </c>
      <c r="C9" s="1"/>
      <c r="D9" s="1"/>
    </row>
    <row r="10" spans="1:4" ht="15">
      <c r="A10" s="149" t="s">
        <v>87</v>
      </c>
      <c r="B10" s="2" t="s">
        <v>303</v>
      </c>
      <c r="C10" s="1"/>
      <c r="D10" s="148" t="str">
        <f>CONCATENATE(B10,B11,B12,B13,B14,B15,B16,B17,B18,B19,B20,B21,B22,B23,B24,B25,B26,B27,B28,B29,B30,B31,B32,B33,B34,B35,B36,B37,B38,B39)</f>
        <v>Байбиков Артур Тяфикович, 1977, 2ГУ                                Борисов Владимир Борисович, 1979, 4ГУ, 2ГР                       Бузулуцкий Андрей Сергеевич, 1987, 1ГУ                                      Букина Елена Александровна, 1965, 3ГУ                            Подъячев Михаил Александрович, 1984, 1ГУ          </v>
      </c>
    </row>
    <row r="11" spans="1:4" ht="15">
      <c r="A11" s="150"/>
      <c r="B11" s="2" t="s">
        <v>302</v>
      </c>
      <c r="C11" s="1"/>
      <c r="D11" s="148"/>
    </row>
    <row r="12" spans="1:4" ht="15">
      <c r="A12" s="150"/>
      <c r="B12" s="2" t="s">
        <v>304</v>
      </c>
      <c r="C12" s="1"/>
      <c r="D12" s="148"/>
    </row>
    <row r="13" spans="1:4" ht="15">
      <c r="A13" s="150"/>
      <c r="B13" s="2" t="s">
        <v>305</v>
      </c>
      <c r="C13" s="1"/>
      <c r="D13" s="148"/>
    </row>
    <row r="14" spans="1:4" ht="15">
      <c r="A14" s="150"/>
      <c r="B14" s="2" t="s">
        <v>306</v>
      </c>
      <c r="C14" s="1"/>
      <c r="D14" s="148"/>
    </row>
    <row r="15" spans="1:4" ht="15" customHeight="1">
      <c r="A15" s="150"/>
      <c r="B15" s="2"/>
      <c r="C15" s="1"/>
      <c r="D15" s="148"/>
    </row>
    <row r="16" spans="1:4" ht="15" customHeight="1" hidden="1">
      <c r="A16" s="150"/>
      <c r="B16" s="2"/>
      <c r="C16" s="1"/>
      <c r="D16" s="148"/>
    </row>
    <row r="17" spans="1:4" ht="15" customHeight="1" hidden="1">
      <c r="A17" s="150"/>
      <c r="B17" s="2"/>
      <c r="C17" s="1"/>
      <c r="D17" s="148"/>
    </row>
    <row r="18" spans="1:4" ht="15" customHeight="1" hidden="1">
      <c r="A18" s="150"/>
      <c r="B18" s="2"/>
      <c r="C18" s="1"/>
      <c r="D18" s="4"/>
    </row>
    <row r="19" spans="1:4" ht="15" customHeight="1" hidden="1">
      <c r="A19" s="150"/>
      <c r="B19" s="2"/>
      <c r="C19" s="1"/>
      <c r="D19" s="4"/>
    </row>
    <row r="20" spans="1:4" ht="15" customHeight="1" hidden="1">
      <c r="A20" s="150"/>
      <c r="B20" s="2"/>
      <c r="C20" s="1"/>
      <c r="D20" s="4"/>
    </row>
    <row r="21" spans="1:4" ht="15" customHeight="1" hidden="1">
      <c r="A21" s="150"/>
      <c r="B21" s="41"/>
      <c r="C21" s="1"/>
      <c r="D21" s="4"/>
    </row>
    <row r="22" spans="1:4" ht="15" customHeight="1" hidden="1">
      <c r="A22" s="150"/>
      <c r="B22" s="2"/>
      <c r="C22" s="1"/>
      <c r="D22" s="4"/>
    </row>
    <row r="23" spans="1:4" ht="15" customHeight="1" hidden="1">
      <c r="A23" s="150"/>
      <c r="B23" s="2"/>
      <c r="C23" s="1"/>
      <c r="D23" s="4"/>
    </row>
    <row r="24" spans="1:4" ht="15" customHeight="1" hidden="1">
      <c r="A24" s="150"/>
      <c r="B24" s="2"/>
      <c r="C24" s="1"/>
      <c r="D24" s="4"/>
    </row>
    <row r="25" spans="1:4" ht="15" customHeight="1" hidden="1">
      <c r="A25" s="150"/>
      <c r="B25" s="41"/>
      <c r="C25" s="1"/>
      <c r="D25" s="4"/>
    </row>
    <row r="26" spans="1:4" ht="15" customHeight="1" hidden="1">
      <c r="A26" s="150"/>
      <c r="B26" s="41"/>
      <c r="C26" s="1"/>
      <c r="D26" s="4"/>
    </row>
    <row r="27" spans="1:4" ht="15" customHeight="1" hidden="1">
      <c r="A27" s="150"/>
      <c r="B27" s="2"/>
      <c r="C27" s="1"/>
      <c r="D27" s="4"/>
    </row>
    <row r="28" spans="1:4" ht="15" customHeight="1" hidden="1">
      <c r="A28" s="150"/>
      <c r="B28" s="2"/>
      <c r="C28" s="1"/>
      <c r="D28" s="4"/>
    </row>
    <row r="29" spans="1:4" ht="15" customHeight="1" hidden="1">
      <c r="A29" s="150"/>
      <c r="B29" s="2"/>
      <c r="C29" s="1"/>
      <c r="D29" s="4"/>
    </row>
    <row r="30" spans="1:4" ht="15" customHeight="1" hidden="1">
      <c r="A30" s="150"/>
      <c r="B30" s="2"/>
      <c r="C30" s="1"/>
      <c r="D30" s="4"/>
    </row>
    <row r="31" spans="1:4" ht="15" customHeight="1" hidden="1">
      <c r="A31" s="150"/>
      <c r="B31" s="2"/>
      <c r="C31" s="1"/>
      <c r="D31" s="4"/>
    </row>
    <row r="32" spans="1:4" ht="15" customHeight="1" hidden="1">
      <c r="A32" s="150"/>
      <c r="B32" s="2"/>
      <c r="C32" s="1"/>
      <c r="D32" s="4"/>
    </row>
    <row r="33" spans="1:4" ht="15" customHeight="1" hidden="1">
      <c r="A33" s="150"/>
      <c r="B33" s="2"/>
      <c r="C33" s="1"/>
      <c r="D33" s="4"/>
    </row>
    <row r="34" spans="1:4" ht="15" customHeight="1" hidden="1">
      <c r="A34" s="150"/>
      <c r="B34" s="2"/>
      <c r="C34" s="1"/>
      <c r="D34" s="4"/>
    </row>
    <row r="35" spans="1:4" ht="15" customHeight="1" hidden="1">
      <c r="A35" s="150"/>
      <c r="B35" s="2"/>
      <c r="C35" s="1"/>
      <c r="D35" s="4"/>
    </row>
    <row r="36" spans="1:4" ht="15" customHeight="1" hidden="1">
      <c r="A36" s="150"/>
      <c r="B36" s="2"/>
      <c r="C36" s="1"/>
      <c r="D36" s="4"/>
    </row>
    <row r="37" spans="1:4" ht="15" customHeight="1" hidden="1">
      <c r="A37" s="150"/>
      <c r="B37" s="2"/>
      <c r="C37" s="1"/>
      <c r="D37" s="4"/>
    </row>
    <row r="38" spans="1:4" ht="15" customHeight="1" hidden="1">
      <c r="A38" s="150"/>
      <c r="B38" s="2"/>
      <c r="C38" s="1"/>
      <c r="D38" s="4"/>
    </row>
    <row r="39" spans="1:4" ht="15" customHeight="1" hidden="1">
      <c r="A39" s="151"/>
      <c r="B39" s="2"/>
      <c r="C39" s="1"/>
      <c r="D39" s="4"/>
    </row>
    <row r="40" spans="1:4" ht="30">
      <c r="A40" s="2" t="s">
        <v>89</v>
      </c>
      <c r="B40" s="2" t="s">
        <v>289</v>
      </c>
      <c r="C40" s="1"/>
      <c r="D40" s="4"/>
    </row>
    <row r="41" spans="1:4" ht="135">
      <c r="A41" s="2" t="s">
        <v>42</v>
      </c>
      <c r="B41" s="2" t="s">
        <v>170</v>
      </c>
      <c r="C41" s="1"/>
      <c r="D41" s="35" t="s">
        <v>170</v>
      </c>
    </row>
    <row r="42" spans="1:4" ht="15" customHeight="1">
      <c r="A42" s="147" t="s">
        <v>88</v>
      </c>
      <c r="B42" s="2" t="s">
        <v>171</v>
      </c>
      <c r="C42" s="1"/>
      <c r="D42" s="4"/>
    </row>
    <row r="43" spans="1:4" ht="30">
      <c r="A43" s="147"/>
      <c r="B43" s="2" t="s">
        <v>172</v>
      </c>
      <c r="C43" s="1"/>
      <c r="D43" s="4"/>
    </row>
    <row r="44" spans="1:4" ht="30">
      <c r="A44" s="2" t="s">
        <v>7</v>
      </c>
      <c r="B44" s="2" t="s">
        <v>173</v>
      </c>
      <c r="C44" s="1"/>
      <c r="D44" s="1"/>
    </row>
    <row r="45" spans="1:4" ht="30">
      <c r="A45" s="2" t="s">
        <v>8</v>
      </c>
      <c r="B45" s="2" t="s">
        <v>173</v>
      </c>
      <c r="C45" s="1"/>
      <c r="D45" s="1"/>
    </row>
    <row r="46" spans="1:4" ht="15">
      <c r="A46" s="2" t="s">
        <v>9</v>
      </c>
      <c r="B46" s="2" t="s">
        <v>137</v>
      </c>
      <c r="C46" s="1"/>
      <c r="D46" s="1"/>
    </row>
    <row r="47" spans="1:4" ht="30">
      <c r="A47" s="2" t="s">
        <v>10</v>
      </c>
      <c r="B47" s="2" t="s">
        <v>138</v>
      </c>
      <c r="C47" s="1"/>
      <c r="D47" s="1"/>
    </row>
    <row r="48" spans="1:4" ht="15">
      <c r="A48" s="2" t="s">
        <v>11</v>
      </c>
      <c r="B48" s="2" t="s">
        <v>137</v>
      </c>
      <c r="C48" s="1"/>
      <c r="D48" s="1"/>
    </row>
    <row r="49" spans="1:4" ht="15">
      <c r="A49" s="2" t="s">
        <v>12</v>
      </c>
      <c r="B49" s="2" t="s">
        <v>138</v>
      </c>
      <c r="C49" s="1"/>
      <c r="D49" s="1"/>
    </row>
    <row r="50" spans="1:4" ht="30">
      <c r="A50" s="2" t="s">
        <v>13</v>
      </c>
      <c r="B50" s="2" t="s">
        <v>137</v>
      </c>
      <c r="C50" s="1"/>
      <c r="D50" s="1"/>
    </row>
    <row r="51" spans="1:4" ht="30">
      <c r="A51" s="2" t="s">
        <v>14</v>
      </c>
      <c r="B51" s="2" t="s">
        <v>137</v>
      </c>
      <c r="C51" s="1"/>
      <c r="D51" s="1"/>
    </row>
    <row r="52" spans="1:4" ht="30">
      <c r="A52" s="2" t="s">
        <v>15</v>
      </c>
      <c r="B52" s="2" t="s">
        <v>137</v>
      </c>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D52"/>
  <sheetViews>
    <sheetView zoomScalePageLayoutView="0" workbookViewId="0" topLeftCell="A4">
      <selection activeCell="B17" sqref="B17"/>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53" t="s">
        <v>122</v>
      </c>
    </row>
    <row r="2" spans="1:4" ht="15">
      <c r="A2" s="2" t="s">
        <v>0</v>
      </c>
      <c r="B2" s="2" t="s">
        <v>156</v>
      </c>
      <c r="C2" s="1"/>
      <c r="D2" s="1"/>
    </row>
    <row r="3" spans="1:4" ht="15">
      <c r="A3" s="2" t="s">
        <v>43</v>
      </c>
      <c r="B3" s="16">
        <v>4</v>
      </c>
      <c r="C3" s="54">
        <v>4</v>
      </c>
      <c r="D3" s="1"/>
    </row>
    <row r="4" spans="1:4" ht="15">
      <c r="A4" s="2" t="s">
        <v>1</v>
      </c>
      <c r="B4" s="3" t="s">
        <v>174</v>
      </c>
      <c r="C4" s="1"/>
      <c r="D4" s="1"/>
    </row>
    <row r="5" spans="1:4" ht="45">
      <c r="A5" s="2" t="s">
        <v>2</v>
      </c>
      <c r="B5" s="2" t="s">
        <v>287</v>
      </c>
      <c r="C5" s="1"/>
      <c r="D5" s="14" t="str">
        <f>CONCATENATE(B6,B5)</f>
        <v>Деменев Николай Павловичг.Пермь, Федерация Спортивного Туризма Пермского края</v>
      </c>
    </row>
    <row r="6" spans="1:4" ht="33.75">
      <c r="A6" s="2" t="s">
        <v>3</v>
      </c>
      <c r="B6" s="2" t="s">
        <v>175</v>
      </c>
      <c r="C6" s="1"/>
      <c r="D6" s="15" t="s">
        <v>288</v>
      </c>
    </row>
    <row r="7" spans="1:4" ht="15">
      <c r="A7" s="2" t="s">
        <v>4</v>
      </c>
      <c r="B7" s="2" t="s">
        <v>176</v>
      </c>
      <c r="C7" s="1"/>
      <c r="D7" s="1"/>
    </row>
    <row r="8" spans="1:4" ht="15">
      <c r="A8" s="2" t="s">
        <v>5</v>
      </c>
      <c r="B8" s="51">
        <v>89024794766</v>
      </c>
      <c r="C8" s="1"/>
      <c r="D8" s="1"/>
    </row>
    <row r="9" spans="1:4" ht="15">
      <c r="A9" s="2" t="s">
        <v>6</v>
      </c>
      <c r="B9" s="67" t="s">
        <v>177</v>
      </c>
      <c r="C9" s="1"/>
      <c r="D9" s="1"/>
    </row>
    <row r="10" spans="1:4" ht="15" customHeight="1">
      <c r="A10" s="149" t="s">
        <v>87</v>
      </c>
      <c r="B10" s="2" t="s">
        <v>307</v>
      </c>
      <c r="C10" s="1"/>
      <c r="D10" s="148" t="str">
        <f>CONCATENATE(B10,B11,B12,B13,B14,B15,B16,B17,B18,B19,B20,B21,B22,B23,B24,B25,B26,B27,B28,B29,B30,B31,B32,B33,B34,B35,B36,B37,B38,B39)</f>
        <v>Деменев Николай Павлович, 1958, 6ГР, 6ГУ               Деменева Екатерина Николаевна, 1981, 6ГУ                                  Шадрин Сергей Анатольевич, 1974, 3ГУ                                          Зенкова Елена Сергеевна, 1981, 3ГУ</v>
      </c>
    </row>
    <row r="11" spans="1:4" ht="15">
      <c r="A11" s="150"/>
      <c r="B11" s="2" t="s">
        <v>309</v>
      </c>
      <c r="C11" s="1"/>
      <c r="D11" s="148"/>
    </row>
    <row r="12" spans="1:4" ht="15">
      <c r="A12" s="150"/>
      <c r="B12" s="2" t="s">
        <v>308</v>
      </c>
      <c r="C12" s="1"/>
      <c r="D12" s="148"/>
    </row>
    <row r="13" spans="1:4" ht="15">
      <c r="A13" s="150"/>
      <c r="B13" s="2" t="s">
        <v>310</v>
      </c>
      <c r="C13" s="1"/>
      <c r="D13" s="148"/>
    </row>
    <row r="14" spans="1:4" ht="15">
      <c r="A14" s="150"/>
      <c r="B14" s="2"/>
      <c r="C14" s="1"/>
      <c r="D14" s="148"/>
    </row>
    <row r="15" spans="1:4" ht="15" customHeight="1">
      <c r="A15" s="150"/>
      <c r="B15" s="2"/>
      <c r="C15" s="1"/>
      <c r="D15" s="148"/>
    </row>
    <row r="16" spans="1:4" ht="15">
      <c r="A16" s="150"/>
      <c r="B16" s="2"/>
      <c r="C16" s="1"/>
      <c r="D16" s="148"/>
    </row>
    <row r="17" spans="1:4" ht="15">
      <c r="A17" s="150"/>
      <c r="B17" s="2"/>
      <c r="C17" s="1"/>
      <c r="D17" s="148"/>
    </row>
    <row r="18" spans="1:4" ht="15">
      <c r="A18" s="150"/>
      <c r="B18" s="2"/>
      <c r="C18" s="1"/>
      <c r="D18" s="4"/>
    </row>
    <row r="19" spans="1:4" ht="15">
      <c r="A19" s="150"/>
      <c r="B19" s="2"/>
      <c r="C19" s="1"/>
      <c r="D19" s="4"/>
    </row>
    <row r="20" spans="1:4" ht="15" customHeight="1" hidden="1">
      <c r="A20" s="150"/>
      <c r="B20" s="2"/>
      <c r="C20" s="1"/>
      <c r="D20" s="4"/>
    </row>
    <row r="21" spans="1:4" ht="15" customHeight="1" hidden="1">
      <c r="A21" s="150"/>
      <c r="B21" s="41"/>
      <c r="C21" s="1"/>
      <c r="D21" s="4"/>
    </row>
    <row r="22" spans="1:4" ht="15" customHeight="1" hidden="1">
      <c r="A22" s="150"/>
      <c r="B22" s="2"/>
      <c r="C22" s="1"/>
      <c r="D22" s="4"/>
    </row>
    <row r="23" spans="1:4" ht="15" customHeight="1" hidden="1">
      <c r="A23" s="150"/>
      <c r="B23" s="2"/>
      <c r="C23" s="1"/>
      <c r="D23" s="4"/>
    </row>
    <row r="24" spans="1:4" ht="15" customHeight="1" hidden="1">
      <c r="A24" s="150"/>
      <c r="B24" s="2"/>
      <c r="C24" s="1"/>
      <c r="D24" s="4"/>
    </row>
    <row r="25" spans="1:4" ht="15" customHeight="1" hidden="1">
      <c r="A25" s="150"/>
      <c r="B25" s="41"/>
      <c r="C25" s="1"/>
      <c r="D25" s="4"/>
    </row>
    <row r="26" spans="1:4" ht="15" customHeight="1" hidden="1">
      <c r="A26" s="150"/>
      <c r="B26" s="41"/>
      <c r="C26" s="1"/>
      <c r="D26" s="4"/>
    </row>
    <row r="27" spans="1:4" ht="15" customHeight="1" hidden="1">
      <c r="A27" s="150"/>
      <c r="B27" s="2"/>
      <c r="C27" s="1"/>
      <c r="D27" s="4"/>
    </row>
    <row r="28" spans="1:4" ht="15" customHeight="1" hidden="1">
      <c r="A28" s="150"/>
      <c r="B28" s="2"/>
      <c r="C28" s="1"/>
      <c r="D28" s="4"/>
    </row>
    <row r="29" spans="1:4" ht="15" customHeight="1" hidden="1">
      <c r="A29" s="150"/>
      <c r="B29" s="2"/>
      <c r="C29" s="1"/>
      <c r="D29" s="4"/>
    </row>
    <row r="30" spans="1:4" ht="15" customHeight="1" hidden="1">
      <c r="A30" s="150"/>
      <c r="B30" s="2"/>
      <c r="C30" s="1"/>
      <c r="D30" s="4"/>
    </row>
    <row r="31" spans="1:4" ht="15" customHeight="1" hidden="1">
      <c r="A31" s="150"/>
      <c r="B31" s="2"/>
      <c r="C31" s="1"/>
      <c r="D31" s="4"/>
    </row>
    <row r="32" spans="1:4" ht="15" customHeight="1" hidden="1">
      <c r="A32" s="150"/>
      <c r="B32" s="2"/>
      <c r="C32" s="1"/>
      <c r="D32" s="4"/>
    </row>
    <row r="33" spans="1:4" ht="15" customHeight="1" hidden="1">
      <c r="A33" s="150"/>
      <c r="B33" s="2"/>
      <c r="C33" s="1"/>
      <c r="D33" s="4"/>
    </row>
    <row r="34" spans="1:4" ht="15" customHeight="1" hidden="1">
      <c r="A34" s="150"/>
      <c r="B34" s="2"/>
      <c r="C34" s="1"/>
      <c r="D34" s="4"/>
    </row>
    <row r="35" spans="1:4" ht="15" customHeight="1" hidden="1">
      <c r="A35" s="150"/>
      <c r="B35" s="2"/>
      <c r="C35" s="1"/>
      <c r="D35" s="4"/>
    </row>
    <row r="36" spans="1:4" ht="15" customHeight="1" hidden="1">
      <c r="A36" s="150"/>
      <c r="B36" s="2"/>
      <c r="C36" s="1"/>
      <c r="D36" s="4"/>
    </row>
    <row r="37" spans="1:4" ht="15" customHeight="1" hidden="1">
      <c r="A37" s="150"/>
      <c r="B37" s="2"/>
      <c r="C37" s="1"/>
      <c r="D37" s="4"/>
    </row>
    <row r="38" spans="1:4" ht="15" customHeight="1" hidden="1">
      <c r="A38" s="150"/>
      <c r="B38" s="2"/>
      <c r="C38" s="1"/>
      <c r="D38" s="4"/>
    </row>
    <row r="39" spans="1:4" ht="15" customHeight="1" hidden="1">
      <c r="A39" s="151"/>
      <c r="B39" s="2"/>
      <c r="C39" s="1"/>
      <c r="D39" s="4"/>
    </row>
    <row r="40" spans="1:4" ht="30">
      <c r="A40" s="2" t="s">
        <v>89</v>
      </c>
      <c r="B40" s="2" t="s">
        <v>289</v>
      </c>
      <c r="C40" s="1"/>
      <c r="D40" s="4"/>
    </row>
    <row r="41" spans="1:4" ht="210">
      <c r="A41" s="2" t="s">
        <v>42</v>
      </c>
      <c r="B41" s="2" t="s">
        <v>178</v>
      </c>
      <c r="C41" s="1"/>
      <c r="D41" s="35" t="s">
        <v>178</v>
      </c>
    </row>
    <row r="42" spans="1:4" ht="15">
      <c r="A42" s="147" t="s">
        <v>88</v>
      </c>
      <c r="B42" s="2" t="s">
        <v>179</v>
      </c>
      <c r="C42" s="1"/>
      <c r="D42" s="4"/>
    </row>
    <row r="43" spans="1:4" ht="15">
      <c r="A43" s="147"/>
      <c r="B43" s="2" t="s">
        <v>180</v>
      </c>
      <c r="C43" s="1"/>
      <c r="D43" s="4"/>
    </row>
    <row r="44" spans="1:4" ht="30">
      <c r="A44" s="2" t="s">
        <v>7</v>
      </c>
      <c r="B44" s="2" t="s">
        <v>181</v>
      </c>
      <c r="C44" s="1"/>
      <c r="D44" s="1"/>
    </row>
    <row r="45" spans="1:4" ht="15">
      <c r="A45" s="2" t="s">
        <v>8</v>
      </c>
      <c r="B45" s="2" t="s">
        <v>181</v>
      </c>
      <c r="C45" s="1"/>
      <c r="D45" s="1"/>
    </row>
    <row r="46" spans="1:4" ht="60">
      <c r="A46" s="2" t="s">
        <v>9</v>
      </c>
      <c r="B46" s="2" t="s">
        <v>182</v>
      </c>
      <c r="C46" s="1"/>
      <c r="D46" s="1"/>
    </row>
    <row r="47" spans="1:4" ht="30">
      <c r="A47" s="2" t="s">
        <v>10</v>
      </c>
      <c r="B47" s="2" t="s">
        <v>137</v>
      </c>
      <c r="C47" s="1"/>
      <c r="D47" s="1"/>
    </row>
    <row r="48" spans="1:4" ht="15">
      <c r="A48" s="2" t="s">
        <v>11</v>
      </c>
      <c r="B48" s="2" t="s">
        <v>183</v>
      </c>
      <c r="C48" s="1"/>
      <c r="D48" s="1"/>
    </row>
    <row r="49" spans="1:4" ht="15">
      <c r="A49" s="2" t="s">
        <v>12</v>
      </c>
      <c r="B49" s="2" t="s">
        <v>138</v>
      </c>
      <c r="C49" s="1"/>
      <c r="D49" s="1"/>
    </row>
    <row r="50" spans="1:4" ht="30">
      <c r="A50" s="2" t="s">
        <v>13</v>
      </c>
      <c r="B50" s="2" t="s">
        <v>137</v>
      </c>
      <c r="C50" s="1"/>
      <c r="D50" s="1"/>
    </row>
    <row r="51" spans="1:4" ht="30">
      <c r="A51" s="2" t="s">
        <v>14</v>
      </c>
      <c r="B51" s="2" t="s">
        <v>137</v>
      </c>
      <c r="C51" s="1"/>
      <c r="D51" s="1"/>
    </row>
    <row r="52" spans="1:4" ht="30">
      <c r="A52" s="2" t="s">
        <v>15</v>
      </c>
      <c r="B52" s="2" t="s">
        <v>137</v>
      </c>
      <c r="C52" s="1"/>
      <c r="D52" s="1"/>
    </row>
  </sheetData>
  <sheetProtection/>
  <mergeCells count="3">
    <mergeCell ref="A10:A39"/>
    <mergeCell ref="D10:D17"/>
    <mergeCell ref="A42:A43"/>
  </mergeCells>
  <hyperlinks>
    <hyperlink ref="B9" r:id="rId1" display="demenev58@mail.ru"/>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D52"/>
  <sheetViews>
    <sheetView zoomScalePageLayoutView="0" workbookViewId="0" topLeftCell="A1">
      <selection activeCell="C4" sqref="C4"/>
    </sheetView>
  </sheetViews>
  <sheetFormatPr defaultColWidth="9.140625" defaultRowHeight="15"/>
  <cols>
    <col min="1" max="1" width="58.8515625" style="0" customWidth="1"/>
    <col min="2" max="2" width="46.00390625" style="0" customWidth="1"/>
    <col min="3" max="3" width="5.7109375" style="0" customWidth="1"/>
    <col min="4" max="4" width="36.7109375" style="0" customWidth="1"/>
  </cols>
  <sheetData>
    <row r="1" ht="30">
      <c r="C1" s="53" t="s">
        <v>122</v>
      </c>
    </row>
    <row r="2" spans="1:4" ht="15">
      <c r="A2" s="2" t="s">
        <v>0</v>
      </c>
      <c r="B2" s="2" t="s">
        <v>156</v>
      </c>
      <c r="C2" s="1"/>
      <c r="D2" s="1"/>
    </row>
    <row r="3" spans="1:4" ht="15">
      <c r="A3" s="2" t="s">
        <v>43</v>
      </c>
      <c r="B3" s="16" t="s">
        <v>348</v>
      </c>
      <c r="C3" s="54" t="s">
        <v>354</v>
      </c>
      <c r="D3" s="1"/>
    </row>
    <row r="4" spans="1:4" ht="15">
      <c r="A4" s="2" t="s">
        <v>1</v>
      </c>
      <c r="B4" s="3" t="s">
        <v>184</v>
      </c>
      <c r="C4" s="1"/>
      <c r="D4" s="1"/>
    </row>
    <row r="5" spans="1:4" ht="45">
      <c r="A5" s="2" t="s">
        <v>2</v>
      </c>
      <c r="B5" s="2" t="s">
        <v>185</v>
      </c>
      <c r="C5" s="1"/>
      <c r="D5" s="14" t="str">
        <f>CONCATENATE(B6,B5)</f>
        <v>Попов Валерий ФридриховичУдмуртская республика, г. Воткинск, клуб туристов ,,ВездеХод''</v>
      </c>
    </row>
    <row r="6" spans="1:4" ht="33.75">
      <c r="A6" s="2" t="s">
        <v>3</v>
      </c>
      <c r="B6" s="2" t="s">
        <v>186</v>
      </c>
      <c r="C6" s="1"/>
      <c r="D6" s="15" t="s">
        <v>229</v>
      </c>
    </row>
    <row r="7" spans="1:4" ht="15">
      <c r="A7" s="2" t="s">
        <v>4</v>
      </c>
      <c r="B7" s="2" t="s">
        <v>187</v>
      </c>
      <c r="C7" s="1"/>
      <c r="D7" s="1"/>
    </row>
    <row r="8" spans="1:4" ht="15">
      <c r="A8" s="2" t="s">
        <v>5</v>
      </c>
      <c r="B8" s="51">
        <v>89128520871</v>
      </c>
      <c r="C8" s="1"/>
      <c r="D8" s="1"/>
    </row>
    <row r="9" spans="1:4" ht="15">
      <c r="A9" s="2" t="s">
        <v>6</v>
      </c>
      <c r="B9" s="67" t="s">
        <v>188</v>
      </c>
      <c r="C9" s="1"/>
      <c r="D9" s="1"/>
    </row>
    <row r="10" spans="1:4" ht="15">
      <c r="A10" s="149" t="s">
        <v>87</v>
      </c>
      <c r="B10" s="2" t="s">
        <v>313</v>
      </c>
      <c r="C10" s="1"/>
      <c r="D10" s="148" t="str">
        <f>CONCATENATE(B10,B11,B12,B13,B14,B15,B16,B17,B18,B19,B20,B21,B22,B23,B24,B25,B26,B27,B28,B29,B30,B31,B32,B33,B34,B35,B36,B37,B38,B39)</f>
        <v>Ларионов Станислав Владимирович, 1991, 5ГУ      Мудрынин Александр Вениаминович, 1952, 5ГУ           Попов Валерий Фридрихович, 1964, 5ГР                Попова Ольга Юрьевна, 1961, 5ГУ                         Чикунов Александр Владимирович, 1971, 3ГУ</v>
      </c>
    </row>
    <row r="11" spans="1:4" ht="15">
      <c r="A11" s="150"/>
      <c r="B11" s="2" t="s">
        <v>314</v>
      </c>
      <c r="C11" s="1"/>
      <c r="D11" s="148"/>
    </row>
    <row r="12" spans="1:4" ht="15">
      <c r="A12" s="150"/>
      <c r="B12" s="2" t="s">
        <v>315</v>
      </c>
      <c r="C12" s="1"/>
      <c r="D12" s="148"/>
    </row>
    <row r="13" spans="1:4" ht="15">
      <c r="A13" s="150"/>
      <c r="B13" s="2" t="s">
        <v>312</v>
      </c>
      <c r="C13" s="1"/>
      <c r="D13" s="148"/>
    </row>
    <row r="14" spans="1:4" ht="15">
      <c r="A14" s="150"/>
      <c r="B14" s="2" t="s">
        <v>311</v>
      </c>
      <c r="C14" s="1"/>
      <c r="D14" s="148"/>
    </row>
    <row r="15" spans="1:4" ht="15">
      <c r="A15" s="150"/>
      <c r="B15" s="2"/>
      <c r="C15" s="1"/>
      <c r="D15" s="148"/>
    </row>
    <row r="16" spans="1:4" ht="15">
      <c r="A16" s="150"/>
      <c r="B16" s="2"/>
      <c r="C16" s="1"/>
      <c r="D16" s="148"/>
    </row>
    <row r="17" spans="1:4" ht="15">
      <c r="A17" s="150"/>
      <c r="B17" s="2"/>
      <c r="C17" s="1"/>
      <c r="D17" s="148"/>
    </row>
    <row r="18" spans="1:4" ht="15">
      <c r="A18" s="150"/>
      <c r="B18" s="2"/>
      <c r="C18" s="1"/>
      <c r="D18" s="4"/>
    </row>
    <row r="19" spans="1:4" ht="15">
      <c r="A19" s="150"/>
      <c r="B19" s="2"/>
      <c r="C19" s="1"/>
      <c r="D19" s="4"/>
    </row>
    <row r="20" spans="1:4" ht="15" hidden="1">
      <c r="A20" s="150"/>
      <c r="B20" s="2"/>
      <c r="C20" s="1"/>
      <c r="D20" s="4"/>
    </row>
    <row r="21" spans="1:4" ht="15" hidden="1">
      <c r="A21" s="150"/>
      <c r="B21" s="41"/>
      <c r="C21" s="1"/>
      <c r="D21" s="4"/>
    </row>
    <row r="22" spans="1:4" ht="15" hidden="1">
      <c r="A22" s="150"/>
      <c r="B22" s="2"/>
      <c r="C22" s="1"/>
      <c r="D22" s="4"/>
    </row>
    <row r="23" spans="1:4" ht="15" hidden="1">
      <c r="A23" s="150"/>
      <c r="B23" s="2"/>
      <c r="C23" s="1"/>
      <c r="D23" s="4"/>
    </row>
    <row r="24" spans="1:4" ht="15" hidden="1">
      <c r="A24" s="150"/>
      <c r="B24" s="2"/>
      <c r="C24" s="1"/>
      <c r="D24" s="4"/>
    </row>
    <row r="25" spans="1:4" ht="15" hidden="1">
      <c r="A25" s="150"/>
      <c r="B25" s="41"/>
      <c r="C25" s="1"/>
      <c r="D25" s="4"/>
    </row>
    <row r="26" spans="1:4" ht="15" hidden="1">
      <c r="A26" s="150"/>
      <c r="B26" s="41"/>
      <c r="C26" s="1"/>
      <c r="D26" s="4"/>
    </row>
    <row r="27" spans="1:4" ht="15" hidden="1">
      <c r="A27" s="150"/>
      <c r="B27" s="2"/>
      <c r="C27" s="1"/>
      <c r="D27" s="4"/>
    </row>
    <row r="28" spans="1:4" ht="15" hidden="1">
      <c r="A28" s="150"/>
      <c r="B28" s="2"/>
      <c r="C28" s="1"/>
      <c r="D28" s="4"/>
    </row>
    <row r="29" spans="1:4" ht="15" hidden="1">
      <c r="A29" s="150"/>
      <c r="B29" s="2"/>
      <c r="C29" s="1"/>
      <c r="D29" s="4"/>
    </row>
    <row r="30" spans="1:4" ht="15" hidden="1">
      <c r="A30" s="150"/>
      <c r="B30" s="2"/>
      <c r="C30" s="1"/>
      <c r="D30" s="4"/>
    </row>
    <row r="31" spans="1:4" ht="15" hidden="1">
      <c r="A31" s="150"/>
      <c r="B31" s="2"/>
      <c r="C31" s="1"/>
      <c r="D31" s="4"/>
    </row>
    <row r="32" spans="1:4" ht="15" hidden="1">
      <c r="A32" s="150"/>
      <c r="B32" s="2"/>
      <c r="C32" s="1"/>
      <c r="D32" s="4"/>
    </row>
    <row r="33" spans="1:4" ht="15" hidden="1">
      <c r="A33" s="150"/>
      <c r="B33" s="2"/>
      <c r="C33" s="1"/>
      <c r="D33" s="4"/>
    </row>
    <row r="34" spans="1:4" ht="15" hidden="1">
      <c r="A34" s="150"/>
      <c r="B34" s="2"/>
      <c r="C34" s="1"/>
      <c r="D34" s="4"/>
    </row>
    <row r="35" spans="1:4" ht="15" hidden="1">
      <c r="A35" s="150"/>
      <c r="B35" s="2"/>
      <c r="C35" s="1"/>
      <c r="D35" s="4"/>
    </row>
    <row r="36" spans="1:4" ht="15" hidden="1">
      <c r="A36" s="150"/>
      <c r="B36" s="2"/>
      <c r="C36" s="1"/>
      <c r="D36" s="4"/>
    </row>
    <row r="37" spans="1:4" ht="15" hidden="1">
      <c r="A37" s="150"/>
      <c r="B37" s="2"/>
      <c r="C37" s="1"/>
      <c r="D37" s="4"/>
    </row>
    <row r="38" spans="1:4" ht="15" hidden="1">
      <c r="A38" s="150"/>
      <c r="B38" s="2"/>
      <c r="C38" s="1"/>
      <c r="D38" s="4"/>
    </row>
    <row r="39" spans="1:4" ht="15" hidden="1">
      <c r="A39" s="151"/>
      <c r="B39" s="2"/>
      <c r="C39" s="1"/>
      <c r="D39" s="4"/>
    </row>
    <row r="40" spans="1:4" ht="30">
      <c r="A40" s="2" t="s">
        <v>89</v>
      </c>
      <c r="B40" s="2" t="s">
        <v>290</v>
      </c>
      <c r="C40" s="1"/>
      <c r="D40" s="4"/>
    </row>
    <row r="41" spans="1:4" ht="240">
      <c r="A41" s="2" t="s">
        <v>42</v>
      </c>
      <c r="B41" s="2" t="s">
        <v>189</v>
      </c>
      <c r="C41" s="1"/>
      <c r="D41" s="35" t="s">
        <v>189</v>
      </c>
    </row>
    <row r="42" spans="1:4" ht="15">
      <c r="A42" s="147" t="s">
        <v>88</v>
      </c>
      <c r="B42" s="2" t="s">
        <v>190</v>
      </c>
      <c r="C42" s="1"/>
      <c r="D42" s="4"/>
    </row>
    <row r="43" spans="1:4" ht="15">
      <c r="A43" s="147"/>
      <c r="B43" s="2" t="s">
        <v>191</v>
      </c>
      <c r="C43" s="1"/>
      <c r="D43" s="4"/>
    </row>
    <row r="44" spans="1:4" ht="30">
      <c r="A44" s="2" t="s">
        <v>7</v>
      </c>
      <c r="B44" s="2" t="s">
        <v>192</v>
      </c>
      <c r="C44" s="1"/>
      <c r="D44" s="1"/>
    </row>
    <row r="45" spans="1:4" ht="15">
      <c r="A45" s="2" t="s">
        <v>8</v>
      </c>
      <c r="B45" s="2" t="s">
        <v>192</v>
      </c>
      <c r="C45" s="1"/>
      <c r="D45" s="1"/>
    </row>
    <row r="46" spans="1:4" ht="15">
      <c r="A46" s="2" t="s">
        <v>9</v>
      </c>
      <c r="B46" s="2" t="s">
        <v>138</v>
      </c>
      <c r="C46" s="1"/>
      <c r="D46" s="1"/>
    </row>
    <row r="47" spans="1:4" ht="30">
      <c r="A47" s="2" t="s">
        <v>10</v>
      </c>
      <c r="B47" s="2" t="s">
        <v>137</v>
      </c>
      <c r="C47" s="1"/>
      <c r="D47" s="1"/>
    </row>
    <row r="48" spans="1:4" ht="15">
      <c r="A48" s="2" t="s">
        <v>11</v>
      </c>
      <c r="B48" s="2" t="s">
        <v>137</v>
      </c>
      <c r="C48" s="1"/>
      <c r="D48" s="1"/>
    </row>
    <row r="49" spans="1:4" ht="15">
      <c r="A49" s="2" t="s">
        <v>12</v>
      </c>
      <c r="B49" s="2" t="s">
        <v>137</v>
      </c>
      <c r="C49" s="1"/>
      <c r="D49" s="1"/>
    </row>
    <row r="50" spans="1:4" ht="30">
      <c r="A50" s="2" t="s">
        <v>13</v>
      </c>
      <c r="B50" s="2" t="s">
        <v>137</v>
      </c>
      <c r="C50" s="1"/>
      <c r="D50" s="1"/>
    </row>
    <row r="51" spans="1:4" ht="30">
      <c r="A51" s="2" t="s">
        <v>14</v>
      </c>
      <c r="B51" s="2" t="s">
        <v>137</v>
      </c>
      <c r="C51" s="1"/>
      <c r="D51" s="1"/>
    </row>
    <row r="52" spans="1:4" ht="30">
      <c r="A52" s="2" t="s">
        <v>15</v>
      </c>
      <c r="B52" s="2" t="s">
        <v>137</v>
      </c>
      <c r="C52" s="1"/>
      <c r="D52" s="1"/>
    </row>
  </sheetData>
  <sheetProtection/>
  <mergeCells count="3">
    <mergeCell ref="A10:A39"/>
    <mergeCell ref="D10:D17"/>
    <mergeCell ref="A42:A43"/>
  </mergeCells>
  <hyperlinks>
    <hyperlink ref="B9" r:id="rId1" display="turclub10@mail.ru"/>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D52"/>
  <sheetViews>
    <sheetView zoomScalePageLayoutView="0" workbookViewId="0" topLeftCell="A4">
      <selection activeCell="D10" sqref="D10:D17"/>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53" t="s">
        <v>122</v>
      </c>
    </row>
    <row r="2" spans="1:4" ht="15">
      <c r="A2" s="2" t="s">
        <v>0</v>
      </c>
      <c r="B2" s="2" t="s">
        <v>127</v>
      </c>
      <c r="C2" s="1"/>
      <c r="D2" s="1"/>
    </row>
    <row r="3" spans="1:4" ht="15">
      <c r="A3" s="2" t="s">
        <v>43</v>
      </c>
      <c r="B3" s="16">
        <v>3</v>
      </c>
      <c r="C3" s="54">
        <v>3</v>
      </c>
      <c r="D3" s="1"/>
    </row>
    <row r="4" spans="1:4" ht="15">
      <c r="A4" s="2" t="s">
        <v>1</v>
      </c>
      <c r="B4" s="45" t="s">
        <v>201</v>
      </c>
      <c r="C4" s="1"/>
      <c r="D4" s="1"/>
    </row>
    <row r="5" spans="1:4" ht="45">
      <c r="A5" s="2" t="s">
        <v>2</v>
      </c>
      <c r="B5" s="2" t="s">
        <v>316</v>
      </c>
      <c r="C5" s="1"/>
      <c r="D5" s="14" t="str">
        <f>CONCATENATE(B6,B5)</f>
        <v>Хмелёв Станислав НиколаевичМКК т/к "Vitalis" БГМУ, г.Уфа</v>
      </c>
    </row>
    <row r="6" spans="1:4" ht="22.5">
      <c r="A6" s="2" t="s">
        <v>3</v>
      </c>
      <c r="B6" s="2" t="s">
        <v>202</v>
      </c>
      <c r="C6" s="1"/>
      <c r="D6" s="15" t="s">
        <v>317</v>
      </c>
    </row>
    <row r="7" spans="1:4" ht="15">
      <c r="A7" s="2" t="s">
        <v>4</v>
      </c>
      <c r="B7" s="50" t="s">
        <v>203</v>
      </c>
      <c r="C7" s="1"/>
      <c r="D7" s="1"/>
    </row>
    <row r="8" spans="1:4" ht="15">
      <c r="A8" s="2" t="s">
        <v>5</v>
      </c>
      <c r="B8" s="64">
        <v>89876075900</v>
      </c>
      <c r="C8" s="1"/>
      <c r="D8" s="1"/>
    </row>
    <row r="9" spans="1:4" ht="15">
      <c r="A9" s="2" t="s">
        <v>6</v>
      </c>
      <c r="B9" s="69" t="s">
        <v>204</v>
      </c>
      <c r="C9" s="1"/>
      <c r="D9" s="1"/>
    </row>
    <row r="10" spans="1:4" ht="15">
      <c r="A10" s="149" t="s">
        <v>87</v>
      </c>
      <c r="B10" s="70" t="s">
        <v>318</v>
      </c>
      <c r="C10" s="1"/>
      <c r="D10" s="148" t="str">
        <f>CONCATENATE(B10,B11,B12,B13,B14,B15,B16,B17,B18,B19,B20,B21,B22,B23,B24,B25,B26,B27,B28,B29,B30,B31,B32,B33,B34,B35,B36,B37,B38,B39)</f>
        <v>Гайсин Ильнур Фанилевич, 1991, 3ГУ                Дунюшкин Матвей Николаевич, 1987, 2ГУ          Кашичкин Юрий Олегович, 1989, 2ГУ                Кунаккулов Азат Хамитович, 1986, 1ГУ             Погорелов Михаил Сергеевич, 2ГУ, 1994           Хмелёв Станислав Николаевич, 1981, 2ГР, 3ГУ   </v>
      </c>
    </row>
    <row r="11" spans="1:4" ht="15">
      <c r="A11" s="150"/>
      <c r="B11" s="50" t="s">
        <v>319</v>
      </c>
      <c r="C11" s="1"/>
      <c r="D11" s="148"/>
    </row>
    <row r="12" spans="1:4" ht="15">
      <c r="A12" s="150"/>
      <c r="B12" s="64" t="s">
        <v>320</v>
      </c>
      <c r="C12" s="1"/>
      <c r="D12" s="148"/>
    </row>
    <row r="13" spans="1:4" ht="15">
      <c r="A13" s="150"/>
      <c r="B13" s="64" t="s">
        <v>321</v>
      </c>
      <c r="C13" s="1"/>
      <c r="D13" s="148"/>
    </row>
    <row r="14" spans="1:4" ht="15">
      <c r="A14" s="150"/>
      <c r="B14" s="64" t="s">
        <v>322</v>
      </c>
      <c r="C14" s="1"/>
      <c r="D14" s="148"/>
    </row>
    <row r="15" spans="1:4" ht="15">
      <c r="A15" s="150"/>
      <c r="B15" s="64" t="s">
        <v>323</v>
      </c>
      <c r="C15" s="1"/>
      <c r="D15" s="148"/>
    </row>
    <row r="16" spans="1:4" ht="15">
      <c r="A16" s="150"/>
      <c r="B16" s="2"/>
      <c r="C16" s="1"/>
      <c r="D16" s="148"/>
    </row>
    <row r="17" spans="1:4" ht="15">
      <c r="A17" s="150"/>
      <c r="B17" s="2"/>
      <c r="C17" s="1"/>
      <c r="D17" s="148"/>
    </row>
    <row r="18" spans="1:4" ht="15">
      <c r="A18" s="150"/>
      <c r="B18" s="2"/>
      <c r="C18" s="1"/>
      <c r="D18" s="4"/>
    </row>
    <row r="19" spans="1:4" ht="15">
      <c r="A19" s="150"/>
      <c r="B19" s="2"/>
      <c r="C19" s="1"/>
      <c r="D19" s="4"/>
    </row>
    <row r="20" spans="1:4" ht="15" hidden="1">
      <c r="A20" s="150"/>
      <c r="B20" s="2"/>
      <c r="C20" s="1"/>
      <c r="D20" s="4"/>
    </row>
    <row r="21" spans="1:4" ht="15" hidden="1">
      <c r="A21" s="150"/>
      <c r="B21" s="2"/>
      <c r="C21" s="1"/>
      <c r="D21" s="4"/>
    </row>
    <row r="22" spans="1:4" ht="15" hidden="1">
      <c r="A22" s="150"/>
      <c r="B22" s="2"/>
      <c r="C22" s="1"/>
      <c r="D22" s="4"/>
    </row>
    <row r="23" spans="1:4" ht="15" hidden="1">
      <c r="A23" s="150"/>
      <c r="B23" s="2"/>
      <c r="C23" s="1"/>
      <c r="D23" s="4"/>
    </row>
    <row r="24" spans="1:4" ht="15" hidden="1">
      <c r="A24" s="150"/>
      <c r="B24" s="2"/>
      <c r="C24" s="1"/>
      <c r="D24" s="4"/>
    </row>
    <row r="25" spans="1:4" ht="15" hidden="1">
      <c r="A25" s="150"/>
      <c r="B25" s="41"/>
      <c r="C25" s="1"/>
      <c r="D25" s="4"/>
    </row>
    <row r="26" spans="1:4" ht="15" hidden="1">
      <c r="A26" s="150"/>
      <c r="B26" s="41"/>
      <c r="C26" s="1"/>
      <c r="D26" s="4"/>
    </row>
    <row r="27" spans="1:4" ht="15" hidden="1">
      <c r="A27" s="150"/>
      <c r="B27" s="2"/>
      <c r="C27" s="1"/>
      <c r="D27" s="4"/>
    </row>
    <row r="28" spans="1:4" ht="15" hidden="1">
      <c r="A28" s="150"/>
      <c r="B28" s="2"/>
      <c r="C28" s="1"/>
      <c r="D28" s="4"/>
    </row>
    <row r="29" spans="1:4" ht="15" hidden="1">
      <c r="A29" s="150"/>
      <c r="B29" s="2"/>
      <c r="C29" s="1"/>
      <c r="D29" s="4"/>
    </row>
    <row r="30" spans="1:4" ht="15" hidden="1">
      <c r="A30" s="150"/>
      <c r="B30" s="2"/>
      <c r="C30" s="1"/>
      <c r="D30" s="4"/>
    </row>
    <row r="31" spans="1:4" ht="15" hidden="1">
      <c r="A31" s="150"/>
      <c r="B31" s="2"/>
      <c r="C31" s="1"/>
      <c r="D31" s="4"/>
    </row>
    <row r="32" spans="1:4" ht="15" hidden="1">
      <c r="A32" s="150"/>
      <c r="B32" s="2"/>
      <c r="C32" s="1"/>
      <c r="D32" s="4"/>
    </row>
    <row r="33" spans="1:4" ht="15" hidden="1">
      <c r="A33" s="150"/>
      <c r="B33" s="2"/>
      <c r="C33" s="1"/>
      <c r="D33" s="4"/>
    </row>
    <row r="34" spans="1:4" ht="15" hidden="1">
      <c r="A34" s="150"/>
      <c r="B34" s="2"/>
      <c r="C34" s="1"/>
      <c r="D34" s="4"/>
    </row>
    <row r="35" spans="1:4" ht="15" hidden="1">
      <c r="A35" s="150"/>
      <c r="B35" s="2"/>
      <c r="C35" s="1"/>
      <c r="D35" s="4"/>
    </row>
    <row r="36" spans="1:4" ht="15" hidden="1">
      <c r="A36" s="150"/>
      <c r="B36" s="2"/>
      <c r="C36" s="1"/>
      <c r="D36" s="4"/>
    </row>
    <row r="37" spans="1:4" ht="15" hidden="1">
      <c r="A37" s="150"/>
      <c r="B37" s="2"/>
      <c r="C37" s="1"/>
      <c r="D37" s="4"/>
    </row>
    <row r="38" spans="1:4" ht="15" hidden="1">
      <c r="A38" s="150"/>
      <c r="B38" s="2"/>
      <c r="C38" s="1"/>
      <c r="D38" s="4"/>
    </row>
    <row r="39" spans="1:4" ht="15" hidden="1">
      <c r="A39" s="151"/>
      <c r="B39" s="2"/>
      <c r="C39" s="1"/>
      <c r="D39" s="4"/>
    </row>
    <row r="40" spans="1:4" ht="30">
      <c r="A40" s="2" t="s">
        <v>89</v>
      </c>
      <c r="B40" s="2" t="s">
        <v>273</v>
      </c>
      <c r="C40" s="1"/>
      <c r="D40" s="4"/>
    </row>
    <row r="41" spans="1:4" ht="165">
      <c r="A41" s="2" t="s">
        <v>42</v>
      </c>
      <c r="B41" s="2" t="s">
        <v>205</v>
      </c>
      <c r="C41" s="1"/>
      <c r="D41" s="35" t="s">
        <v>205</v>
      </c>
    </row>
    <row r="42" spans="1:4" ht="15">
      <c r="A42" s="147" t="s">
        <v>88</v>
      </c>
      <c r="B42" s="2" t="s">
        <v>206</v>
      </c>
      <c r="C42" s="1"/>
      <c r="D42" s="4"/>
    </row>
    <row r="43" spans="1:4" ht="15">
      <c r="A43" s="147"/>
      <c r="B43" s="2" t="s">
        <v>207</v>
      </c>
      <c r="C43" s="1"/>
      <c r="D43" s="4"/>
    </row>
    <row r="44" spans="1:4" ht="30">
      <c r="A44" s="2" t="s">
        <v>7</v>
      </c>
      <c r="B44" s="70" t="s">
        <v>208</v>
      </c>
      <c r="C44" s="1"/>
      <c r="D44" s="1"/>
    </row>
    <row r="45" spans="1:4" ht="30">
      <c r="A45" s="2" t="s">
        <v>8</v>
      </c>
      <c r="B45" s="70" t="s">
        <v>208</v>
      </c>
      <c r="C45" s="1"/>
      <c r="D45" s="1"/>
    </row>
    <row r="46" spans="1:4" ht="15">
      <c r="A46" s="2" t="s">
        <v>9</v>
      </c>
      <c r="B46" s="2" t="s">
        <v>137</v>
      </c>
      <c r="C46" s="1"/>
      <c r="D46" s="1"/>
    </row>
    <row r="47" spans="1:4" ht="30">
      <c r="A47" s="2" t="s">
        <v>10</v>
      </c>
      <c r="B47" s="2" t="s">
        <v>138</v>
      </c>
      <c r="C47" s="1"/>
      <c r="D47" s="1"/>
    </row>
    <row r="48" spans="1:4" ht="15">
      <c r="A48" s="2" t="s">
        <v>11</v>
      </c>
      <c r="B48" s="2" t="s">
        <v>138</v>
      </c>
      <c r="C48" s="1"/>
      <c r="D48" s="1"/>
    </row>
    <row r="49" spans="1:4" ht="15">
      <c r="A49" s="2" t="s">
        <v>12</v>
      </c>
      <c r="B49" s="2" t="s">
        <v>137</v>
      </c>
      <c r="C49" s="1"/>
      <c r="D49" s="1"/>
    </row>
    <row r="50" spans="1:4" ht="30">
      <c r="A50" s="2" t="s">
        <v>13</v>
      </c>
      <c r="B50" s="2" t="s">
        <v>137</v>
      </c>
      <c r="C50" s="1"/>
      <c r="D50" s="1"/>
    </row>
    <row r="51" spans="1:4" ht="30">
      <c r="A51" s="2" t="s">
        <v>14</v>
      </c>
      <c r="B51" s="2" t="s">
        <v>137</v>
      </c>
      <c r="C51" s="1"/>
      <c r="D51" s="1"/>
    </row>
    <row r="52" spans="1:4" ht="30">
      <c r="A52" s="2" t="s">
        <v>15</v>
      </c>
      <c r="B52" s="2" t="s">
        <v>137</v>
      </c>
      <c r="C52" s="1"/>
      <c r="D52" s="1"/>
    </row>
  </sheetData>
  <sheetProtection/>
  <mergeCells count="3">
    <mergeCell ref="A10:A39"/>
    <mergeCell ref="D10:D17"/>
    <mergeCell ref="A42:A43"/>
  </mergeCells>
  <hyperlinks>
    <hyperlink ref="B9" r:id="rId1" display="hmstas@mail.ru"/>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D52"/>
  <sheetViews>
    <sheetView zoomScalePageLayoutView="0" workbookViewId="0" topLeftCell="A4">
      <selection activeCell="B14" sqref="B14"/>
    </sheetView>
  </sheetViews>
  <sheetFormatPr defaultColWidth="9.140625" defaultRowHeight="15"/>
  <cols>
    <col min="1" max="1" width="58.8515625" style="0" customWidth="1"/>
    <col min="2" max="2" width="47.421875" style="0" customWidth="1"/>
    <col min="3" max="3" width="5.7109375" style="0" customWidth="1"/>
    <col min="4" max="4" width="36.7109375" style="0" customWidth="1"/>
  </cols>
  <sheetData>
    <row r="1" ht="30">
      <c r="C1" s="53" t="s">
        <v>122</v>
      </c>
    </row>
    <row r="2" spans="1:4" ht="15">
      <c r="A2" s="2" t="s">
        <v>0</v>
      </c>
      <c r="B2" s="2" t="s">
        <v>156</v>
      </c>
      <c r="C2" s="1"/>
      <c r="D2" s="1"/>
    </row>
    <row r="3" spans="1:4" ht="15">
      <c r="A3" s="2" t="s">
        <v>43</v>
      </c>
      <c r="B3" s="16">
        <v>4</v>
      </c>
      <c r="C3" s="54">
        <v>4</v>
      </c>
      <c r="D3" s="1"/>
    </row>
    <row r="4" spans="1:4" ht="15">
      <c r="A4" s="2" t="s">
        <v>1</v>
      </c>
      <c r="B4" s="3" t="s">
        <v>209</v>
      </c>
      <c r="C4" s="1"/>
      <c r="D4" s="1"/>
    </row>
    <row r="5" spans="1:4" ht="45">
      <c r="A5" s="2" t="s">
        <v>2</v>
      </c>
      <c r="B5" s="2" t="s">
        <v>279</v>
      </c>
      <c r="C5" s="1"/>
      <c r="D5" s="14" t="str">
        <f>CONCATENATE(B6,B5)</f>
        <v>Рыбальченко Андрей Николаевичг.Донецк, Донецкая областная федерация спортивного туризма</v>
      </c>
    </row>
    <row r="6" spans="1:4" ht="33.75">
      <c r="A6" s="2" t="s">
        <v>3</v>
      </c>
      <c r="B6" s="2" t="s">
        <v>210</v>
      </c>
      <c r="C6" s="1"/>
      <c r="D6" s="15" t="s">
        <v>325</v>
      </c>
    </row>
    <row r="7" spans="1:4" ht="15">
      <c r="A7" s="2" t="s">
        <v>4</v>
      </c>
      <c r="B7" s="2" t="s">
        <v>211</v>
      </c>
      <c r="C7" s="1"/>
      <c r="D7" s="1"/>
    </row>
    <row r="8" spans="1:4" ht="15">
      <c r="A8" s="2" t="s">
        <v>5</v>
      </c>
      <c r="B8" s="51" t="s">
        <v>212</v>
      </c>
      <c r="C8" s="1"/>
      <c r="D8" s="1"/>
    </row>
    <row r="9" spans="1:4" ht="15">
      <c r="A9" s="2" t="s">
        <v>6</v>
      </c>
      <c r="B9" s="71" t="s">
        <v>213</v>
      </c>
      <c r="C9" s="1"/>
      <c r="D9" s="1"/>
    </row>
    <row r="10" spans="1:4" ht="15" customHeight="1">
      <c r="A10" s="149" t="s">
        <v>87</v>
      </c>
      <c r="B10" s="2" t="s">
        <v>327</v>
      </c>
      <c r="C10" s="1"/>
      <c r="D10" s="148" t="str">
        <f>CONCATENATE(B10,B11,B12,B13,B14,B15,B16,B17,B18,B19,B20,B21,B22,B23,B24,B25,B26,B27,B28,B29,B30,B31,B32,B33,B34,B35,B36,B37,B38,B39)</f>
        <v>Рыбальченко Андрей Миколаевич, 1968, 5ГУ, 5ГР     Спиридонов Владислав Миколаевич, 1982, 5ГУ        Тарасенко Сергей Володимирович, 1972, 2ГУ          Голбунов Александр Юрьевич, 1985, 5ГУ                Бойко Ольга Викторовна, 1980, 5ГУ                        Покоева Екатерина Петровна, 1979, 2 альп.разр</v>
      </c>
    </row>
    <row r="11" spans="1:4" ht="15">
      <c r="A11" s="150"/>
      <c r="B11" s="2" t="s">
        <v>328</v>
      </c>
      <c r="C11" s="1"/>
      <c r="D11" s="148"/>
    </row>
    <row r="12" spans="1:4" ht="15">
      <c r="A12" s="150"/>
      <c r="B12" s="2" t="s">
        <v>329</v>
      </c>
      <c r="C12" s="1"/>
      <c r="D12" s="148"/>
    </row>
    <row r="13" spans="1:4" ht="15">
      <c r="A13" s="150"/>
      <c r="B13" s="2" t="s">
        <v>330</v>
      </c>
      <c r="C13" s="1"/>
      <c r="D13" s="148"/>
    </row>
    <row r="14" spans="1:4" ht="15">
      <c r="A14" s="150"/>
      <c r="B14" s="2" t="s">
        <v>331</v>
      </c>
      <c r="C14" s="1"/>
      <c r="D14" s="148"/>
    </row>
    <row r="15" spans="1:4" ht="15">
      <c r="A15" s="150"/>
      <c r="B15" s="2" t="s">
        <v>326</v>
      </c>
      <c r="C15" s="1"/>
      <c r="D15" s="148"/>
    </row>
    <row r="16" spans="1:4" ht="15">
      <c r="A16" s="150"/>
      <c r="B16" s="76"/>
      <c r="C16" s="1"/>
      <c r="D16" s="148"/>
    </row>
    <row r="17" spans="1:4" ht="15" hidden="1">
      <c r="A17" s="150"/>
      <c r="B17" s="76"/>
      <c r="C17" s="1"/>
      <c r="D17" s="148"/>
    </row>
    <row r="18" spans="1:4" ht="15" hidden="1">
      <c r="A18" s="150"/>
      <c r="B18" s="76"/>
      <c r="C18" s="1"/>
      <c r="D18" s="4"/>
    </row>
    <row r="19" spans="1:4" ht="15" hidden="1">
      <c r="A19" s="150"/>
      <c r="B19" s="2"/>
      <c r="C19" s="1"/>
      <c r="D19" s="4"/>
    </row>
    <row r="20" spans="1:4" ht="15" hidden="1">
      <c r="A20" s="150"/>
      <c r="B20" s="2"/>
      <c r="C20" s="1"/>
      <c r="D20" s="4"/>
    </row>
    <row r="21" spans="1:4" ht="15" hidden="1">
      <c r="A21" s="150"/>
      <c r="B21" s="2"/>
      <c r="C21" s="1"/>
      <c r="D21" s="4"/>
    </row>
    <row r="22" spans="1:4" ht="15" hidden="1">
      <c r="A22" s="150"/>
      <c r="B22" s="2"/>
      <c r="C22" s="1"/>
      <c r="D22" s="4"/>
    </row>
    <row r="23" spans="1:4" ht="15" hidden="1">
      <c r="A23" s="150"/>
      <c r="B23" s="2"/>
      <c r="C23" s="1"/>
      <c r="D23" s="4"/>
    </row>
    <row r="24" spans="1:4" ht="15" hidden="1">
      <c r="A24" s="150"/>
      <c r="B24" s="2"/>
      <c r="C24" s="1"/>
      <c r="D24" s="4"/>
    </row>
    <row r="25" spans="1:4" ht="15" hidden="1">
      <c r="A25" s="150"/>
      <c r="B25" s="41"/>
      <c r="C25" s="1"/>
      <c r="D25" s="4"/>
    </row>
    <row r="26" spans="1:4" ht="15" hidden="1">
      <c r="A26" s="150"/>
      <c r="B26" s="41"/>
      <c r="C26" s="1"/>
      <c r="D26" s="4"/>
    </row>
    <row r="27" spans="1:4" ht="15" hidden="1">
      <c r="A27" s="150"/>
      <c r="B27" s="2"/>
      <c r="C27" s="1"/>
      <c r="D27" s="4"/>
    </row>
    <row r="28" spans="1:4" ht="15" hidden="1">
      <c r="A28" s="150"/>
      <c r="B28" s="2"/>
      <c r="C28" s="1"/>
      <c r="D28" s="4"/>
    </row>
    <row r="29" spans="1:4" ht="15" hidden="1">
      <c r="A29" s="150"/>
      <c r="B29" s="2"/>
      <c r="C29" s="1"/>
      <c r="D29" s="4"/>
    </row>
    <row r="30" spans="1:4" ht="15" hidden="1">
      <c r="A30" s="150"/>
      <c r="B30" s="2"/>
      <c r="C30" s="1"/>
      <c r="D30" s="4"/>
    </row>
    <row r="31" spans="1:4" ht="15" hidden="1">
      <c r="A31" s="150"/>
      <c r="B31" s="2"/>
      <c r="C31" s="1"/>
      <c r="D31" s="4"/>
    </row>
    <row r="32" spans="1:4" ht="15" hidden="1">
      <c r="A32" s="150"/>
      <c r="B32" s="2"/>
      <c r="C32" s="1"/>
      <c r="D32" s="4"/>
    </row>
    <row r="33" spans="1:4" ht="15" hidden="1">
      <c r="A33" s="150"/>
      <c r="B33" s="2"/>
      <c r="C33" s="1"/>
      <c r="D33" s="4"/>
    </row>
    <row r="34" spans="1:4" ht="15" hidden="1">
      <c r="A34" s="150"/>
      <c r="B34" s="2"/>
      <c r="C34" s="1"/>
      <c r="D34" s="4"/>
    </row>
    <row r="35" spans="1:4" ht="15" hidden="1">
      <c r="A35" s="150"/>
      <c r="B35" s="2"/>
      <c r="C35" s="1"/>
      <c r="D35" s="4"/>
    </row>
    <row r="36" spans="1:4" ht="15" hidden="1">
      <c r="A36" s="150"/>
      <c r="B36" s="2"/>
      <c r="C36" s="1"/>
      <c r="D36" s="4"/>
    </row>
    <row r="37" spans="1:4" ht="15" hidden="1">
      <c r="A37" s="150"/>
      <c r="B37" s="2"/>
      <c r="C37" s="1"/>
      <c r="D37" s="4"/>
    </row>
    <row r="38" spans="1:4" ht="15" hidden="1">
      <c r="A38" s="150"/>
      <c r="B38" s="2"/>
      <c r="C38" s="1"/>
      <c r="D38" s="4"/>
    </row>
    <row r="39" spans="1:4" ht="15" hidden="1">
      <c r="A39" s="151"/>
      <c r="B39" s="2"/>
      <c r="C39" s="1"/>
      <c r="D39" s="4"/>
    </row>
    <row r="40" spans="1:4" ht="30">
      <c r="A40" s="2" t="s">
        <v>89</v>
      </c>
      <c r="B40" s="2" t="s">
        <v>324</v>
      </c>
      <c r="C40" s="1"/>
      <c r="D40" s="4"/>
    </row>
    <row r="41" spans="1:4" ht="180">
      <c r="A41" s="2" t="s">
        <v>42</v>
      </c>
      <c r="B41" s="2" t="s">
        <v>214</v>
      </c>
      <c r="C41" s="1"/>
      <c r="D41" s="35" t="s">
        <v>214</v>
      </c>
    </row>
    <row r="42" spans="1:4" ht="15">
      <c r="A42" s="147" t="s">
        <v>88</v>
      </c>
      <c r="B42" s="2" t="s">
        <v>215</v>
      </c>
      <c r="C42" s="1"/>
      <c r="D42" s="4"/>
    </row>
    <row r="43" spans="1:4" ht="15">
      <c r="A43" s="147"/>
      <c r="B43" s="2" t="s">
        <v>216</v>
      </c>
      <c r="C43" s="1"/>
      <c r="D43" s="4"/>
    </row>
    <row r="44" spans="1:4" ht="30">
      <c r="A44" s="2" t="s">
        <v>7</v>
      </c>
      <c r="B44" s="2" t="s">
        <v>164</v>
      </c>
      <c r="C44" s="1"/>
      <c r="D44" s="1"/>
    </row>
    <row r="45" spans="1:4" ht="15">
      <c r="A45" s="2" t="s">
        <v>8</v>
      </c>
      <c r="B45" s="2" t="s">
        <v>164</v>
      </c>
      <c r="C45" s="1"/>
      <c r="D45" s="1"/>
    </row>
    <row r="46" spans="1:4" ht="15">
      <c r="A46" s="2" t="s">
        <v>9</v>
      </c>
      <c r="B46" s="2"/>
      <c r="C46" s="1"/>
      <c r="D46" s="1"/>
    </row>
    <row r="47" spans="1:4" ht="30">
      <c r="A47" s="2" t="s">
        <v>10</v>
      </c>
      <c r="B47" s="2" t="s">
        <v>137</v>
      </c>
      <c r="C47" s="1"/>
      <c r="D47" s="1"/>
    </row>
    <row r="48" spans="1:4" ht="15">
      <c r="A48" s="2" t="s">
        <v>11</v>
      </c>
      <c r="B48" s="2" t="s">
        <v>137</v>
      </c>
      <c r="C48" s="1"/>
      <c r="D48" s="1"/>
    </row>
    <row r="49" spans="1:4" ht="15">
      <c r="A49" s="2" t="s">
        <v>12</v>
      </c>
      <c r="B49" s="2" t="s">
        <v>137</v>
      </c>
      <c r="C49" s="1"/>
      <c r="D49" s="1"/>
    </row>
    <row r="50" spans="1:4" ht="30">
      <c r="A50" s="2" t="s">
        <v>13</v>
      </c>
      <c r="B50" s="2" t="s">
        <v>137</v>
      </c>
      <c r="C50" s="1"/>
      <c r="D50" s="1"/>
    </row>
    <row r="51" spans="1:4" ht="30">
      <c r="A51" s="2" t="s">
        <v>14</v>
      </c>
      <c r="B51" s="2" t="s">
        <v>137</v>
      </c>
      <c r="C51" s="1"/>
      <c r="D51" s="1"/>
    </row>
    <row r="52" spans="1:4" ht="30">
      <c r="A52" s="2" t="s">
        <v>15</v>
      </c>
      <c r="B52" s="2" t="s">
        <v>137</v>
      </c>
      <c r="C52" s="1"/>
      <c r="D52" s="1"/>
    </row>
  </sheetData>
  <sheetProtection/>
  <mergeCells count="3">
    <mergeCell ref="A10:A39"/>
    <mergeCell ref="D10:D17"/>
    <mergeCell ref="A42:A43"/>
  </mergeCells>
  <hyperlinks>
    <hyperlink ref="B9" r:id="rId1" display="a_kiol@rambler.ru"/>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D52"/>
  <sheetViews>
    <sheetView zoomScalePageLayoutView="0" workbookViewId="0" topLeftCell="A1">
      <selection activeCell="D40" sqref="D40"/>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53" t="s">
        <v>122</v>
      </c>
    </row>
    <row r="2" spans="1:4" ht="15">
      <c r="A2" s="2" t="s">
        <v>0</v>
      </c>
      <c r="B2" s="2" t="s">
        <v>156</v>
      </c>
      <c r="C2" s="1"/>
      <c r="D2" s="1"/>
    </row>
    <row r="3" spans="1:4" ht="15">
      <c r="A3" s="2" t="s">
        <v>43</v>
      </c>
      <c r="B3" s="16">
        <v>3</v>
      </c>
      <c r="C3" s="54">
        <v>3</v>
      </c>
      <c r="D3" s="1"/>
    </row>
    <row r="4" spans="1:4" ht="15">
      <c r="A4" s="2" t="s">
        <v>1</v>
      </c>
      <c r="B4" s="2" t="s">
        <v>233</v>
      </c>
      <c r="C4" s="1"/>
      <c r="D4" s="1"/>
    </row>
    <row r="5" spans="1:4" ht="45">
      <c r="A5" s="2" t="s">
        <v>2</v>
      </c>
      <c r="B5" s="2" t="s">
        <v>234</v>
      </c>
      <c r="C5" s="1"/>
      <c r="D5" s="14" t="str">
        <f>CONCATENATE(B6,B5)</f>
        <v>Лукьянов Олег Ганнадьевичт/к «Vitalis», БГМУ (г. Уфа)</v>
      </c>
    </row>
    <row r="6" spans="1:4" ht="22.5">
      <c r="A6" s="2" t="s">
        <v>3</v>
      </c>
      <c r="B6" s="2" t="s">
        <v>220</v>
      </c>
      <c r="C6" s="1"/>
      <c r="D6" s="15" t="s">
        <v>246</v>
      </c>
    </row>
    <row r="7" spans="1:4" ht="15">
      <c r="A7" s="2" t="s">
        <v>4</v>
      </c>
      <c r="B7" s="2" t="s">
        <v>235</v>
      </c>
      <c r="C7" s="1"/>
      <c r="D7" s="1"/>
    </row>
    <row r="8" spans="1:4" ht="15">
      <c r="A8" s="2" t="s">
        <v>5</v>
      </c>
      <c r="B8" s="16">
        <v>79050044445</v>
      </c>
      <c r="C8" s="1"/>
      <c r="D8" s="1"/>
    </row>
    <row r="9" spans="1:4" ht="15">
      <c r="A9" s="2" t="s">
        <v>6</v>
      </c>
      <c r="B9" s="74" t="s">
        <v>236</v>
      </c>
      <c r="C9" s="1"/>
      <c r="D9" s="1"/>
    </row>
    <row r="10" spans="1:4" ht="15">
      <c r="A10" s="149" t="s">
        <v>87</v>
      </c>
      <c r="B10" s="2" t="s">
        <v>237</v>
      </c>
      <c r="C10" s="1"/>
      <c r="D10" s="148" t="str">
        <f>CONCATENATE(B10,B11,B12,B13,B14,B15,B16,B17,B18,B19,B20,B21,B22,B23,B24,B25,B26,B27,B28,B29,B30,B31,B32,B33,B34,B35,B36,B37,B38,B39)</f>
        <v>Безруков Евгений Владимирович, 1987, 3ГУ Долганов Георгий Иванович, 1988, 2ГУ        Лебедева Кристина Юрьевна, 1983, 3разр.альп.                 Лукьянов Олег Ганнадьевич, 1963, 6ГУ, 5ГР       Мурсалимов Тимур Талгатович, 1981, 2ГУ           Нечаева Мария Сергеевна, 1982, 3ГУ                Никонов Максим Анатольевич, 1988, 2ГУ              Нурыев Шамиль Булатович, 1985, 3разр.альп.       Штинов Владимир Анатольевич, 1982, 2ГР          </v>
      </c>
    </row>
    <row r="11" spans="1:4" ht="15">
      <c r="A11" s="150"/>
      <c r="B11" s="2" t="s">
        <v>238</v>
      </c>
      <c r="C11" s="1"/>
      <c r="D11" s="148"/>
    </row>
    <row r="12" spans="1:4" ht="15">
      <c r="A12" s="150"/>
      <c r="B12" s="2" t="s">
        <v>239</v>
      </c>
      <c r="C12" s="1"/>
      <c r="D12" s="148"/>
    </row>
    <row r="13" spans="1:4" ht="15">
      <c r="A13" s="150"/>
      <c r="B13" s="2" t="s">
        <v>240</v>
      </c>
      <c r="C13" s="1"/>
      <c r="D13" s="148"/>
    </row>
    <row r="14" spans="1:4" ht="15">
      <c r="A14" s="150"/>
      <c r="B14" s="2" t="s">
        <v>241</v>
      </c>
      <c r="C14" s="1"/>
      <c r="D14" s="148"/>
    </row>
    <row r="15" spans="1:4" ht="15">
      <c r="A15" s="150"/>
      <c r="B15" s="2" t="s">
        <v>242</v>
      </c>
      <c r="C15" s="1"/>
      <c r="D15" s="148"/>
    </row>
    <row r="16" spans="1:4" ht="15">
      <c r="A16" s="150"/>
      <c r="B16" s="2" t="s">
        <v>243</v>
      </c>
      <c r="C16" s="1"/>
      <c r="D16" s="148"/>
    </row>
    <row r="17" spans="1:4" ht="15">
      <c r="A17" s="150"/>
      <c r="B17" s="2" t="s">
        <v>244</v>
      </c>
      <c r="C17" s="1"/>
      <c r="D17" s="148"/>
    </row>
    <row r="18" spans="1:4" ht="15">
      <c r="A18" s="150"/>
      <c r="B18" s="2" t="s">
        <v>245</v>
      </c>
      <c r="C18" s="1"/>
      <c r="D18" s="4"/>
    </row>
    <row r="19" spans="1:4" ht="15">
      <c r="A19" s="150"/>
      <c r="B19" s="2"/>
      <c r="C19" s="1"/>
      <c r="D19" s="4"/>
    </row>
    <row r="20" spans="1:4" ht="15" hidden="1">
      <c r="A20" s="150"/>
      <c r="B20" s="2"/>
      <c r="C20" s="1"/>
      <c r="D20" s="4"/>
    </row>
    <row r="21" spans="1:4" ht="15" hidden="1">
      <c r="A21" s="150"/>
      <c r="B21" s="41"/>
      <c r="C21" s="1"/>
      <c r="D21" s="4"/>
    </row>
    <row r="22" spans="1:4" ht="15" hidden="1">
      <c r="A22" s="150"/>
      <c r="B22" s="2"/>
      <c r="C22" s="1"/>
      <c r="D22" s="4"/>
    </row>
    <row r="23" spans="1:4" ht="15" hidden="1">
      <c r="A23" s="150"/>
      <c r="B23" s="2"/>
      <c r="C23" s="1"/>
      <c r="D23" s="4"/>
    </row>
    <row r="24" spans="1:4" ht="15" hidden="1">
      <c r="A24" s="150"/>
      <c r="B24" s="2"/>
      <c r="C24" s="1"/>
      <c r="D24" s="4"/>
    </row>
    <row r="25" spans="1:4" ht="15" hidden="1">
      <c r="A25" s="150"/>
      <c r="B25" s="41"/>
      <c r="C25" s="1"/>
      <c r="D25" s="4"/>
    </row>
    <row r="26" spans="1:4" ht="15" hidden="1">
      <c r="A26" s="150"/>
      <c r="B26" s="41"/>
      <c r="C26" s="1"/>
      <c r="D26" s="4"/>
    </row>
    <row r="27" spans="1:4" ht="15" hidden="1">
      <c r="A27" s="150"/>
      <c r="B27" s="2"/>
      <c r="C27" s="1"/>
      <c r="D27" s="4"/>
    </row>
    <row r="28" spans="1:4" ht="15" hidden="1">
      <c r="A28" s="150"/>
      <c r="B28" s="2"/>
      <c r="C28" s="1"/>
      <c r="D28" s="4"/>
    </row>
    <row r="29" spans="1:4" ht="15" hidden="1">
      <c r="A29" s="150"/>
      <c r="B29" s="2"/>
      <c r="C29" s="1"/>
      <c r="D29" s="4"/>
    </row>
    <row r="30" spans="1:4" ht="15" hidden="1">
      <c r="A30" s="150"/>
      <c r="B30" s="2"/>
      <c r="C30" s="1"/>
      <c r="D30" s="4"/>
    </row>
    <row r="31" spans="1:4" ht="15" hidden="1">
      <c r="A31" s="150"/>
      <c r="B31" s="2"/>
      <c r="C31" s="1"/>
      <c r="D31" s="4"/>
    </row>
    <row r="32" spans="1:4" ht="15" hidden="1">
      <c r="A32" s="150"/>
      <c r="B32" s="2"/>
      <c r="C32" s="1"/>
      <c r="D32" s="4"/>
    </row>
    <row r="33" spans="1:4" ht="15" hidden="1">
      <c r="A33" s="150"/>
      <c r="B33" s="2"/>
      <c r="C33" s="1"/>
      <c r="D33" s="4"/>
    </row>
    <row r="34" spans="1:4" ht="15" hidden="1">
      <c r="A34" s="150"/>
      <c r="B34" s="2"/>
      <c r="C34" s="1"/>
      <c r="D34" s="4"/>
    </row>
    <row r="35" spans="1:4" ht="15" hidden="1">
      <c r="A35" s="150"/>
      <c r="B35" s="2"/>
      <c r="C35" s="1"/>
      <c r="D35" s="4"/>
    </row>
    <row r="36" spans="1:4" ht="15" hidden="1">
      <c r="A36" s="150"/>
      <c r="B36" s="2"/>
      <c r="C36" s="1"/>
      <c r="D36" s="4"/>
    </row>
    <row r="37" spans="1:4" ht="15" hidden="1">
      <c r="A37" s="150"/>
      <c r="B37" s="2"/>
      <c r="C37" s="1"/>
      <c r="D37" s="4"/>
    </row>
    <row r="38" spans="1:4" ht="15" hidden="1">
      <c r="A38" s="150"/>
      <c r="B38" s="2"/>
      <c r="C38" s="1"/>
      <c r="D38" s="4"/>
    </row>
    <row r="39" spans="1:4" ht="15" hidden="1">
      <c r="A39" s="151"/>
      <c r="B39" s="2"/>
      <c r="C39" s="1"/>
      <c r="D39" s="4"/>
    </row>
    <row r="40" spans="1:4" ht="30">
      <c r="A40" s="2" t="s">
        <v>89</v>
      </c>
      <c r="B40" s="2" t="s">
        <v>332</v>
      </c>
      <c r="C40" s="1"/>
      <c r="D40" s="4"/>
    </row>
    <row r="41" spans="1:4" ht="150">
      <c r="A41" s="2" t="s">
        <v>42</v>
      </c>
      <c r="B41" s="2" t="s">
        <v>247</v>
      </c>
      <c r="C41" s="1"/>
      <c r="D41" s="35" t="s">
        <v>247</v>
      </c>
    </row>
    <row r="42" spans="1:4" ht="15">
      <c r="A42" s="147" t="s">
        <v>88</v>
      </c>
      <c r="B42" s="157"/>
      <c r="C42" s="1"/>
      <c r="D42" s="4"/>
    </row>
    <row r="43" spans="1:4" ht="15">
      <c r="A43" s="147"/>
      <c r="B43" s="158"/>
      <c r="C43" s="1"/>
      <c r="D43" s="4"/>
    </row>
    <row r="44" spans="1:4" ht="30">
      <c r="A44" s="2" t="s">
        <v>7</v>
      </c>
      <c r="B44" s="2" t="s">
        <v>333</v>
      </c>
      <c r="C44" s="1"/>
      <c r="D44" s="1"/>
    </row>
    <row r="45" spans="1:4" ht="30">
      <c r="A45" s="2" t="s">
        <v>8</v>
      </c>
      <c r="B45" s="2" t="s">
        <v>333</v>
      </c>
      <c r="C45" s="1"/>
      <c r="D45" s="1"/>
    </row>
    <row r="46" spans="1:4" ht="15">
      <c r="A46" s="2" t="s">
        <v>9</v>
      </c>
      <c r="B46" s="2" t="s">
        <v>137</v>
      </c>
      <c r="C46" s="1"/>
      <c r="D46" s="1"/>
    </row>
    <row r="47" spans="1:4" ht="30">
      <c r="A47" s="2" t="s">
        <v>10</v>
      </c>
      <c r="B47" s="2" t="s">
        <v>138</v>
      </c>
      <c r="C47" s="1"/>
      <c r="D47" s="1"/>
    </row>
    <row r="48" spans="1:4" ht="15">
      <c r="A48" s="2" t="s">
        <v>11</v>
      </c>
      <c r="B48" s="2" t="s">
        <v>137</v>
      </c>
      <c r="C48" s="1"/>
      <c r="D48" s="1"/>
    </row>
    <row r="49" spans="1:4" ht="15">
      <c r="A49" s="2" t="s">
        <v>12</v>
      </c>
      <c r="B49" s="2" t="s">
        <v>137</v>
      </c>
      <c r="C49" s="1"/>
      <c r="D49" s="1"/>
    </row>
    <row r="50" spans="1:4" ht="30">
      <c r="A50" s="2" t="s">
        <v>13</v>
      </c>
      <c r="B50" s="2" t="s">
        <v>137</v>
      </c>
      <c r="C50" s="1"/>
      <c r="D50" s="1"/>
    </row>
    <row r="51" spans="1:4" ht="30">
      <c r="A51" s="2" t="s">
        <v>14</v>
      </c>
      <c r="B51" s="2" t="s">
        <v>137</v>
      </c>
      <c r="C51" s="1"/>
      <c r="D51" s="1"/>
    </row>
    <row r="52" spans="1:4" ht="30">
      <c r="A52" s="2" t="s">
        <v>15</v>
      </c>
      <c r="B52" s="2" t="s">
        <v>137</v>
      </c>
      <c r="C52" s="1"/>
      <c r="D52" s="1"/>
    </row>
  </sheetData>
  <sheetProtection/>
  <mergeCells count="4">
    <mergeCell ref="A10:A39"/>
    <mergeCell ref="D10:D17"/>
    <mergeCell ref="A42:A43"/>
    <mergeCell ref="B42:B43"/>
  </mergeCells>
  <hyperlinks>
    <hyperlink ref="B9" r:id="rId1" display="log07@yandex.ru"/>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D52"/>
  <sheetViews>
    <sheetView zoomScalePageLayoutView="0" workbookViewId="0" topLeftCell="A1">
      <selection activeCell="B54" sqref="B54"/>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53" t="s">
        <v>122</v>
      </c>
    </row>
    <row r="2" spans="1:4" ht="15">
      <c r="A2" s="2" t="s">
        <v>0</v>
      </c>
      <c r="B2" s="2" t="s">
        <v>156</v>
      </c>
      <c r="C2" s="1"/>
      <c r="D2" s="1"/>
    </row>
    <row r="3" spans="1:4" ht="15">
      <c r="A3" s="2" t="s">
        <v>43</v>
      </c>
      <c r="B3" s="16">
        <v>4</v>
      </c>
      <c r="C3" s="54">
        <v>4</v>
      </c>
      <c r="D3" s="1"/>
    </row>
    <row r="4" spans="1:4" ht="15">
      <c r="A4" s="2" t="s">
        <v>1</v>
      </c>
      <c r="B4" s="2"/>
      <c r="C4" s="1"/>
      <c r="D4" s="1"/>
    </row>
    <row r="5" spans="1:4" ht="45">
      <c r="A5" s="2" t="s">
        <v>2</v>
      </c>
      <c r="B5" s="2" t="s">
        <v>334</v>
      </c>
      <c r="C5" s="1"/>
      <c r="D5" s="14" t="str">
        <f>CONCATENATE(B6,B5)</f>
        <v>Валиев Альберт ШамильевичБашкирская РМКК, г.Уфа</v>
      </c>
    </row>
    <row r="6" spans="1:4" ht="22.5">
      <c r="A6" s="2" t="s">
        <v>3</v>
      </c>
      <c r="B6" s="2" t="s">
        <v>218</v>
      </c>
      <c r="C6" s="1"/>
      <c r="D6" s="15" t="s">
        <v>335</v>
      </c>
    </row>
    <row r="7" spans="1:4" ht="15">
      <c r="A7" s="2" t="s">
        <v>4</v>
      </c>
      <c r="B7" s="2" t="s">
        <v>336</v>
      </c>
      <c r="C7" s="1"/>
      <c r="D7" s="1"/>
    </row>
    <row r="8" spans="1:4" ht="15">
      <c r="A8" s="2" t="s">
        <v>5</v>
      </c>
      <c r="B8" s="16">
        <v>9174431825</v>
      </c>
      <c r="C8" s="1"/>
      <c r="D8" s="1"/>
    </row>
    <row r="9" spans="1:4" ht="15">
      <c r="A9" s="2" t="s">
        <v>6</v>
      </c>
      <c r="B9" s="74" t="s">
        <v>337</v>
      </c>
      <c r="C9" s="1"/>
      <c r="D9" s="1"/>
    </row>
    <row r="10" spans="1:4" ht="15">
      <c r="A10" s="149" t="s">
        <v>87</v>
      </c>
      <c r="B10" s="2" t="s">
        <v>339</v>
      </c>
      <c r="C10" s="1"/>
      <c r="D10" s="148" t="str">
        <f>CONCATENATE(B10,B11,B12,B13,B14,B15,B16,B17,B18,B19,B20,B21,B22,B23,B24,B25,B26,B27,B28,B29,B30,B31,B32,B33,B34,B35,B36,B37,B38,B39)</f>
        <v>Валиев Альберт Шамильевич, 1981, 6ГУ, 3ГР     Габдрахманов Марсель Маратович, 1984, 2ГУ    Чернов Виталий Евгениевич, 1981, 3ГУ               Чернов Андрей Евгениевич, 1985, 3ГУ                 Латыпов Роберт Эльбарович, 1981, 3ГУ</v>
      </c>
    </row>
    <row r="11" spans="1:4" ht="15">
      <c r="A11" s="150"/>
      <c r="B11" s="2" t="s">
        <v>340</v>
      </c>
      <c r="C11" s="1"/>
      <c r="D11" s="148"/>
    </row>
    <row r="12" spans="1:4" ht="15">
      <c r="A12" s="150"/>
      <c r="B12" s="2" t="s">
        <v>341</v>
      </c>
      <c r="C12" s="1"/>
      <c r="D12" s="148"/>
    </row>
    <row r="13" spans="1:4" ht="15">
      <c r="A13" s="150"/>
      <c r="B13" s="2" t="s">
        <v>342</v>
      </c>
      <c r="C13" s="1"/>
      <c r="D13" s="148"/>
    </row>
    <row r="14" spans="1:4" ht="15">
      <c r="A14" s="150"/>
      <c r="B14" s="2" t="s">
        <v>338</v>
      </c>
      <c r="C14" s="1"/>
      <c r="D14" s="148"/>
    </row>
    <row r="15" spans="1:4" ht="15">
      <c r="A15" s="150"/>
      <c r="B15" s="2"/>
      <c r="C15" s="1"/>
      <c r="D15" s="148"/>
    </row>
    <row r="16" spans="1:4" ht="15" hidden="1">
      <c r="A16" s="150"/>
      <c r="B16" s="2"/>
      <c r="C16" s="1"/>
      <c r="D16" s="148"/>
    </row>
    <row r="17" spans="1:4" ht="15" hidden="1">
      <c r="A17" s="150"/>
      <c r="B17" s="2"/>
      <c r="C17" s="1"/>
      <c r="D17" s="148"/>
    </row>
    <row r="18" spans="1:4" ht="15" hidden="1">
      <c r="A18" s="150"/>
      <c r="B18" s="2"/>
      <c r="C18" s="1"/>
      <c r="D18" s="4"/>
    </row>
    <row r="19" spans="1:4" ht="15" hidden="1">
      <c r="A19" s="150"/>
      <c r="B19" s="2"/>
      <c r="C19" s="1"/>
      <c r="D19" s="4"/>
    </row>
    <row r="20" spans="1:4" ht="15" hidden="1">
      <c r="A20" s="150"/>
      <c r="B20" s="2"/>
      <c r="C20" s="1"/>
      <c r="D20" s="4"/>
    </row>
    <row r="21" spans="1:4" ht="15" hidden="1">
      <c r="A21" s="150"/>
      <c r="B21" s="41"/>
      <c r="C21" s="1"/>
      <c r="D21" s="4"/>
    </row>
    <row r="22" spans="1:4" ht="15" hidden="1">
      <c r="A22" s="150"/>
      <c r="B22" s="2"/>
      <c r="C22" s="1"/>
      <c r="D22" s="4"/>
    </row>
    <row r="23" spans="1:4" ht="15" hidden="1">
      <c r="A23" s="150"/>
      <c r="B23" s="2"/>
      <c r="C23" s="1"/>
      <c r="D23" s="4"/>
    </row>
    <row r="24" spans="1:4" ht="15" hidden="1">
      <c r="A24" s="150"/>
      <c r="B24" s="2"/>
      <c r="C24" s="1"/>
      <c r="D24" s="4"/>
    </row>
    <row r="25" spans="1:4" ht="15" hidden="1">
      <c r="A25" s="150"/>
      <c r="B25" s="41"/>
      <c r="C25" s="1"/>
      <c r="D25" s="4"/>
    </row>
    <row r="26" spans="1:4" ht="15" hidden="1">
      <c r="A26" s="150"/>
      <c r="B26" s="41"/>
      <c r="C26" s="1"/>
      <c r="D26" s="4"/>
    </row>
    <row r="27" spans="1:4" ht="15" hidden="1">
      <c r="A27" s="150"/>
      <c r="B27" s="2"/>
      <c r="C27" s="1"/>
      <c r="D27" s="4"/>
    </row>
    <row r="28" spans="1:4" ht="15" hidden="1">
      <c r="A28" s="150"/>
      <c r="B28" s="2"/>
      <c r="C28" s="1"/>
      <c r="D28" s="4"/>
    </row>
    <row r="29" spans="1:4" ht="15" hidden="1">
      <c r="A29" s="150"/>
      <c r="B29" s="2"/>
      <c r="C29" s="1"/>
      <c r="D29" s="4"/>
    </row>
    <row r="30" spans="1:4" ht="15" hidden="1">
      <c r="A30" s="150"/>
      <c r="B30" s="2"/>
      <c r="C30" s="1"/>
      <c r="D30" s="4"/>
    </row>
    <row r="31" spans="1:4" ht="15" hidden="1">
      <c r="A31" s="150"/>
      <c r="B31" s="2"/>
      <c r="C31" s="1"/>
      <c r="D31" s="4"/>
    </row>
    <row r="32" spans="1:4" ht="15" hidden="1">
      <c r="A32" s="150"/>
      <c r="B32" s="2"/>
      <c r="C32" s="1"/>
      <c r="D32" s="4"/>
    </row>
    <row r="33" spans="1:4" ht="15" hidden="1">
      <c r="A33" s="150"/>
      <c r="B33" s="2"/>
      <c r="C33" s="1"/>
      <c r="D33" s="4"/>
    </row>
    <row r="34" spans="1:4" ht="15" hidden="1">
      <c r="A34" s="150"/>
      <c r="B34" s="2"/>
      <c r="C34" s="1"/>
      <c r="D34" s="4"/>
    </row>
    <row r="35" spans="1:4" ht="15" hidden="1">
      <c r="A35" s="150"/>
      <c r="B35" s="2"/>
      <c r="C35" s="1"/>
      <c r="D35" s="4"/>
    </row>
    <row r="36" spans="1:4" ht="15" hidden="1">
      <c r="A36" s="150"/>
      <c r="B36" s="2"/>
      <c r="C36" s="1"/>
      <c r="D36" s="4"/>
    </row>
    <row r="37" spans="1:4" ht="15" hidden="1">
      <c r="A37" s="150"/>
      <c r="B37" s="2"/>
      <c r="C37" s="1"/>
      <c r="D37" s="4"/>
    </row>
    <row r="38" spans="1:4" ht="15" hidden="1">
      <c r="A38" s="150"/>
      <c r="B38" s="2"/>
      <c r="C38" s="1"/>
      <c r="D38" s="4"/>
    </row>
    <row r="39" spans="1:4" ht="15" hidden="1">
      <c r="A39" s="151"/>
      <c r="B39" s="2"/>
      <c r="C39" s="1"/>
      <c r="D39" s="4"/>
    </row>
    <row r="40" spans="1:4" ht="30">
      <c r="A40" s="2" t="s">
        <v>89</v>
      </c>
      <c r="B40" s="2" t="s">
        <v>221</v>
      </c>
      <c r="C40" s="1"/>
      <c r="D40" s="4"/>
    </row>
    <row r="41" spans="1:4" ht="165">
      <c r="A41" s="2" t="s">
        <v>42</v>
      </c>
      <c r="B41" s="2" t="s">
        <v>343</v>
      </c>
      <c r="C41" s="1"/>
      <c r="D41" s="35" t="s">
        <v>343</v>
      </c>
    </row>
    <row r="42" spans="1:4" ht="15">
      <c r="A42" s="147" t="s">
        <v>88</v>
      </c>
      <c r="B42" s="2" t="s">
        <v>344</v>
      </c>
      <c r="C42" s="1"/>
      <c r="D42" s="4"/>
    </row>
    <row r="43" spans="1:4" ht="15">
      <c r="A43" s="147"/>
      <c r="B43" s="2" t="s">
        <v>345</v>
      </c>
      <c r="C43" s="1"/>
      <c r="D43" s="4"/>
    </row>
    <row r="44" spans="1:4" ht="30">
      <c r="A44" s="2" t="s">
        <v>7</v>
      </c>
      <c r="B44" s="2" t="s">
        <v>334</v>
      </c>
      <c r="C44" s="1"/>
      <c r="D44" s="1"/>
    </row>
    <row r="45" spans="1:4" ht="15">
      <c r="A45" s="2" t="s">
        <v>8</v>
      </c>
      <c r="B45" s="2" t="s">
        <v>334</v>
      </c>
      <c r="C45" s="1"/>
      <c r="D45" s="1"/>
    </row>
    <row r="46" spans="1:4" ht="15">
      <c r="A46" s="2" t="s">
        <v>9</v>
      </c>
      <c r="B46" s="2" t="s">
        <v>137</v>
      </c>
      <c r="C46" s="1"/>
      <c r="D46" s="1"/>
    </row>
    <row r="47" spans="1:4" ht="30">
      <c r="A47" s="2" t="s">
        <v>10</v>
      </c>
      <c r="B47" s="2" t="s">
        <v>137</v>
      </c>
      <c r="C47" s="1"/>
      <c r="D47" s="1"/>
    </row>
    <row r="48" spans="1:4" ht="15">
      <c r="A48" s="2" t="s">
        <v>11</v>
      </c>
      <c r="B48" s="2" t="s">
        <v>137</v>
      </c>
      <c r="C48" s="1"/>
      <c r="D48" s="1"/>
    </row>
    <row r="49" spans="1:4" ht="15">
      <c r="A49" s="2" t="s">
        <v>12</v>
      </c>
      <c r="B49" s="2" t="s">
        <v>137</v>
      </c>
      <c r="C49" s="1"/>
      <c r="D49" s="1"/>
    </row>
    <row r="50" spans="1:4" ht="30">
      <c r="A50" s="2" t="s">
        <v>13</v>
      </c>
      <c r="B50" s="2" t="s">
        <v>137</v>
      </c>
      <c r="C50" s="1"/>
      <c r="D50" s="1"/>
    </row>
    <row r="51" spans="1:4" ht="30">
      <c r="A51" s="2" t="s">
        <v>14</v>
      </c>
      <c r="B51" s="2" t="s">
        <v>137</v>
      </c>
      <c r="C51" s="1"/>
      <c r="D51" s="1"/>
    </row>
    <row r="52" spans="1:4" ht="30">
      <c r="A52" s="2" t="s">
        <v>15</v>
      </c>
      <c r="B52" s="2" t="s">
        <v>137</v>
      </c>
      <c r="C52" s="1"/>
      <c r="D52" s="1"/>
    </row>
  </sheetData>
  <sheetProtection/>
  <mergeCells count="3">
    <mergeCell ref="A10:A39"/>
    <mergeCell ref="D10:D17"/>
    <mergeCell ref="A42:A43"/>
  </mergeCells>
  <hyperlinks>
    <hyperlink ref="B9" r:id="rId1" display="doctorbert@yandex.ru"/>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D52"/>
  <sheetViews>
    <sheetView zoomScalePageLayoutView="0" workbookViewId="0" topLeftCell="A1">
      <selection activeCell="B5" sqref="B5"/>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53" t="s">
        <v>122</v>
      </c>
    </row>
    <row r="2" spans="1:4" ht="15">
      <c r="A2" s="2" t="s">
        <v>0</v>
      </c>
      <c r="B2" s="2"/>
      <c r="C2" s="1"/>
      <c r="D2" s="1"/>
    </row>
    <row r="3" spans="1:4" ht="15">
      <c r="A3" s="2" t="s">
        <v>43</v>
      </c>
      <c r="B3" s="16"/>
      <c r="C3" s="54"/>
      <c r="D3" s="1"/>
    </row>
    <row r="4" spans="1:4" ht="15">
      <c r="A4" s="2" t="s">
        <v>1</v>
      </c>
      <c r="B4" s="2"/>
      <c r="C4" s="1"/>
      <c r="D4" s="1"/>
    </row>
    <row r="5" spans="1:4" ht="45">
      <c r="A5" s="2" t="s">
        <v>2</v>
      </c>
      <c r="B5" s="2"/>
      <c r="C5" s="1"/>
      <c r="D5" s="14">
        <f>CONCATENATE(B6,B5)</f>
      </c>
    </row>
    <row r="6" spans="1:4" ht="15">
      <c r="A6" s="2" t="s">
        <v>3</v>
      </c>
      <c r="B6" s="2"/>
      <c r="C6" s="1"/>
      <c r="D6" s="15"/>
    </row>
    <row r="7" spans="1:4" ht="15">
      <c r="A7" s="2" t="s">
        <v>4</v>
      </c>
      <c r="B7" s="2"/>
      <c r="C7" s="1"/>
      <c r="D7" s="1"/>
    </row>
    <row r="8" spans="1:4" ht="15">
      <c r="A8" s="2" t="s">
        <v>5</v>
      </c>
      <c r="B8" s="16"/>
      <c r="C8" s="1"/>
      <c r="D8" s="1"/>
    </row>
    <row r="9" spans="1:4" ht="15">
      <c r="A9" s="2" t="s">
        <v>6</v>
      </c>
      <c r="B9" s="2"/>
      <c r="C9" s="1"/>
      <c r="D9" s="1"/>
    </row>
    <row r="10" spans="1:4" ht="15">
      <c r="A10" s="149" t="s">
        <v>87</v>
      </c>
      <c r="B10" s="2"/>
      <c r="C10" s="1"/>
      <c r="D10" s="148">
        <f>CONCATENATE(B10,B11,B12,B13,B14,B15,B16,B17,B18,B19,B20,B21,B22,B23,B24,B25,B26,B27,B28,B29,B30,B31,B32,B33,B34,B35,B36,B37,B38,B39)</f>
      </c>
    </row>
    <row r="11" spans="1:4" ht="15">
      <c r="A11" s="150"/>
      <c r="B11" s="2"/>
      <c r="C11" s="1"/>
      <c r="D11" s="148"/>
    </row>
    <row r="12" spans="1:4" ht="15">
      <c r="A12" s="150"/>
      <c r="B12" s="2"/>
      <c r="C12" s="1"/>
      <c r="D12" s="148"/>
    </row>
    <row r="13" spans="1:4" ht="15">
      <c r="A13" s="150"/>
      <c r="B13" s="2"/>
      <c r="C13" s="1"/>
      <c r="D13" s="148"/>
    </row>
    <row r="14" spans="1:4" ht="15">
      <c r="A14" s="150"/>
      <c r="B14" s="2"/>
      <c r="C14" s="1"/>
      <c r="D14" s="148"/>
    </row>
    <row r="15" spans="1:4" ht="15">
      <c r="A15" s="150"/>
      <c r="B15" s="2"/>
      <c r="C15" s="1"/>
      <c r="D15" s="148"/>
    </row>
    <row r="16" spans="1:4" ht="15">
      <c r="A16" s="150"/>
      <c r="B16" s="2"/>
      <c r="C16" s="1"/>
      <c r="D16" s="148"/>
    </row>
    <row r="17" spans="1:4" ht="15">
      <c r="A17" s="150"/>
      <c r="B17" s="2"/>
      <c r="C17" s="1"/>
      <c r="D17" s="148"/>
    </row>
    <row r="18" spans="1:4" ht="15">
      <c r="A18" s="150"/>
      <c r="B18" s="2"/>
      <c r="C18" s="1"/>
      <c r="D18" s="4"/>
    </row>
    <row r="19" spans="1:4" ht="15">
      <c r="A19" s="150"/>
      <c r="B19" s="2"/>
      <c r="C19" s="1"/>
      <c r="D19" s="4"/>
    </row>
    <row r="20" spans="1:4" ht="15" hidden="1">
      <c r="A20" s="150"/>
      <c r="B20" s="2"/>
      <c r="C20" s="1"/>
      <c r="D20" s="4"/>
    </row>
    <row r="21" spans="1:4" ht="15" hidden="1">
      <c r="A21" s="150"/>
      <c r="B21" s="41"/>
      <c r="C21" s="1"/>
      <c r="D21" s="4"/>
    </row>
    <row r="22" spans="1:4" ht="15" hidden="1">
      <c r="A22" s="150"/>
      <c r="B22" s="2"/>
      <c r="C22" s="1"/>
      <c r="D22" s="4"/>
    </row>
    <row r="23" spans="1:4" ht="15" hidden="1">
      <c r="A23" s="150"/>
      <c r="B23" s="2"/>
      <c r="C23" s="1"/>
      <c r="D23" s="4"/>
    </row>
    <row r="24" spans="1:4" ht="15" hidden="1">
      <c r="A24" s="150"/>
      <c r="B24" s="2"/>
      <c r="C24" s="1"/>
      <c r="D24" s="4"/>
    </row>
    <row r="25" spans="1:4" ht="15" hidden="1">
      <c r="A25" s="150"/>
      <c r="B25" s="41"/>
      <c r="C25" s="1"/>
      <c r="D25" s="4"/>
    </row>
    <row r="26" spans="1:4" ht="15" hidden="1">
      <c r="A26" s="150"/>
      <c r="B26" s="41"/>
      <c r="C26" s="1"/>
      <c r="D26" s="4"/>
    </row>
    <row r="27" spans="1:4" ht="15" hidden="1">
      <c r="A27" s="150"/>
      <c r="B27" s="2"/>
      <c r="C27" s="1"/>
      <c r="D27" s="4"/>
    </row>
    <row r="28" spans="1:4" ht="15" hidden="1">
      <c r="A28" s="150"/>
      <c r="B28" s="2"/>
      <c r="C28" s="1"/>
      <c r="D28" s="4"/>
    </row>
    <row r="29" spans="1:4" ht="15" hidden="1">
      <c r="A29" s="150"/>
      <c r="B29" s="2"/>
      <c r="C29" s="1"/>
      <c r="D29" s="4"/>
    </row>
    <row r="30" spans="1:4" ht="15" hidden="1">
      <c r="A30" s="150"/>
      <c r="B30" s="2"/>
      <c r="C30" s="1"/>
      <c r="D30" s="4"/>
    </row>
    <row r="31" spans="1:4" ht="15" hidden="1">
      <c r="A31" s="150"/>
      <c r="B31" s="2"/>
      <c r="C31" s="1"/>
      <c r="D31" s="4"/>
    </row>
    <row r="32" spans="1:4" ht="15" hidden="1">
      <c r="A32" s="150"/>
      <c r="B32" s="2"/>
      <c r="C32" s="1"/>
      <c r="D32" s="4"/>
    </row>
    <row r="33" spans="1:4" ht="15" hidden="1">
      <c r="A33" s="150"/>
      <c r="B33" s="2"/>
      <c r="C33" s="1"/>
      <c r="D33" s="4"/>
    </row>
    <row r="34" spans="1:4" ht="15" hidden="1">
      <c r="A34" s="150"/>
      <c r="B34" s="2"/>
      <c r="C34" s="1"/>
      <c r="D34" s="4"/>
    </row>
    <row r="35" spans="1:4" ht="15" hidden="1">
      <c r="A35" s="150"/>
      <c r="B35" s="2"/>
      <c r="C35" s="1"/>
      <c r="D35" s="4"/>
    </row>
    <row r="36" spans="1:4" ht="15" hidden="1">
      <c r="A36" s="150"/>
      <c r="B36" s="2"/>
      <c r="C36" s="1"/>
      <c r="D36" s="4"/>
    </row>
    <row r="37" spans="1:4" ht="15" hidden="1">
      <c r="A37" s="150"/>
      <c r="B37" s="2"/>
      <c r="C37" s="1"/>
      <c r="D37" s="4"/>
    </row>
    <row r="38" spans="1:4" ht="15" hidden="1">
      <c r="A38" s="150"/>
      <c r="B38" s="2"/>
      <c r="C38" s="1"/>
      <c r="D38" s="4"/>
    </row>
    <row r="39" spans="1:4" ht="15" hidden="1">
      <c r="A39" s="151"/>
      <c r="B39" s="2"/>
      <c r="C39" s="1"/>
      <c r="D39" s="4"/>
    </row>
    <row r="40" spans="1:4" ht="30">
      <c r="A40" s="2" t="s">
        <v>89</v>
      </c>
      <c r="B40" s="2"/>
      <c r="C40" s="1"/>
      <c r="D40" s="4"/>
    </row>
    <row r="41" spans="1:4" ht="45">
      <c r="A41" s="2" t="s">
        <v>42</v>
      </c>
      <c r="B41" s="2"/>
      <c r="C41" s="1"/>
      <c r="D41" s="35"/>
    </row>
    <row r="42" spans="1:4" ht="15">
      <c r="A42" s="147" t="s">
        <v>88</v>
      </c>
      <c r="B42" s="2"/>
      <c r="C42" s="1"/>
      <c r="D42" s="4"/>
    </row>
    <row r="43" spans="1:4" ht="15">
      <c r="A43" s="147"/>
      <c r="B43" s="2"/>
      <c r="C43" s="1"/>
      <c r="D43" s="4"/>
    </row>
    <row r="44" spans="1:4" ht="30">
      <c r="A44" s="2" t="s">
        <v>7</v>
      </c>
      <c r="B44" s="2"/>
      <c r="C44" s="1"/>
      <c r="D44" s="1"/>
    </row>
    <row r="45" spans="1:4" ht="15">
      <c r="A45" s="2" t="s">
        <v>8</v>
      </c>
      <c r="B45" s="2"/>
      <c r="C45" s="1"/>
      <c r="D45" s="1"/>
    </row>
    <row r="46" spans="1:4" ht="15">
      <c r="A46" s="2" t="s">
        <v>9</v>
      </c>
      <c r="B46" s="2"/>
      <c r="C46" s="1"/>
      <c r="D46" s="1"/>
    </row>
    <row r="47" spans="1:4" ht="30">
      <c r="A47" s="2" t="s">
        <v>10</v>
      </c>
      <c r="B47" s="2"/>
      <c r="C47" s="1"/>
      <c r="D47" s="1"/>
    </row>
    <row r="48" spans="1:4" ht="15">
      <c r="A48" s="2" t="s">
        <v>11</v>
      </c>
      <c r="B48" s="2"/>
      <c r="C48" s="1"/>
      <c r="D48" s="1"/>
    </row>
    <row r="49" spans="1:4" ht="15">
      <c r="A49" s="2" t="s">
        <v>12</v>
      </c>
      <c r="B49" s="2"/>
      <c r="C49" s="1"/>
      <c r="D49" s="1"/>
    </row>
    <row r="50" spans="1:4" ht="30">
      <c r="A50" s="2" t="s">
        <v>13</v>
      </c>
      <c r="B50" s="2"/>
      <c r="C50" s="1"/>
      <c r="D50" s="1"/>
    </row>
    <row r="51" spans="1:4" ht="30">
      <c r="A51" s="2" t="s">
        <v>14</v>
      </c>
      <c r="B51" s="2"/>
      <c r="C51" s="1"/>
      <c r="D51" s="1"/>
    </row>
    <row r="52" spans="1:4" ht="30">
      <c r="A52" s="2" t="s">
        <v>15</v>
      </c>
      <c r="B52" s="2"/>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86"/>
  <sheetViews>
    <sheetView tabSelected="1" zoomScale="89" zoomScaleNormal="89" zoomScalePageLayoutView="0" workbookViewId="0" topLeftCell="C1">
      <selection activeCell="U29" sqref="U29"/>
    </sheetView>
  </sheetViews>
  <sheetFormatPr defaultColWidth="9.140625" defaultRowHeight="15"/>
  <cols>
    <col min="1" max="1" width="3.28125" style="0" customWidth="1"/>
    <col min="2" max="2" width="24.140625" style="0" customWidth="1"/>
    <col min="3" max="3" width="38.00390625" style="0" customWidth="1"/>
    <col min="4" max="4" width="30.140625" style="0" customWidth="1"/>
    <col min="5" max="7" width="4.7109375" style="0" customWidth="1"/>
    <col min="8" max="8" width="9.7109375" style="0" customWidth="1"/>
    <col min="9" max="10" width="5.7109375" style="0" customWidth="1"/>
    <col min="11" max="11" width="7.00390625" style="0" customWidth="1"/>
    <col min="12" max="15" width="5.7109375" style="0" customWidth="1"/>
    <col min="16" max="16" width="7.7109375" style="0" customWidth="1"/>
    <col min="17" max="17" width="6.28125" style="0" customWidth="1"/>
    <col min="18" max="18" width="7.7109375" style="0" customWidth="1"/>
    <col min="19" max="19" width="6.28125" style="0" customWidth="1"/>
    <col min="20" max="20" width="0" style="0" hidden="1" customWidth="1"/>
  </cols>
  <sheetData>
    <row r="1" spans="1:19" ht="15">
      <c r="A1" s="117"/>
      <c r="B1" s="118"/>
      <c r="C1" s="123" t="s">
        <v>16</v>
      </c>
      <c r="D1" s="123"/>
      <c r="E1" s="123"/>
      <c r="F1" s="123"/>
      <c r="G1" s="123"/>
      <c r="H1" s="123"/>
      <c r="I1" s="123"/>
      <c r="J1" s="123"/>
      <c r="K1" s="123"/>
      <c r="L1" s="123"/>
      <c r="M1" s="123"/>
      <c r="N1" s="123"/>
      <c r="O1" s="123"/>
      <c r="P1" s="123"/>
      <c r="Q1" s="123"/>
      <c r="R1" s="123"/>
      <c r="S1" s="123"/>
    </row>
    <row r="2" spans="1:19" ht="15.75" customHeight="1">
      <c r="A2" s="131"/>
      <c r="B2" s="132"/>
      <c r="C2" s="123" t="s">
        <v>17</v>
      </c>
      <c r="D2" s="123"/>
      <c r="E2" s="123"/>
      <c r="F2" s="123"/>
      <c r="G2" s="123"/>
      <c r="H2" s="123"/>
      <c r="I2" s="123"/>
      <c r="J2" s="123"/>
      <c r="K2" s="123"/>
      <c r="L2" s="123"/>
      <c r="M2" s="123"/>
      <c r="N2" s="123"/>
      <c r="O2" s="123"/>
      <c r="P2" s="123"/>
      <c r="Q2" s="123"/>
      <c r="R2" s="123"/>
      <c r="S2" s="123"/>
    </row>
    <row r="3" spans="1:19" ht="15.75" customHeight="1">
      <c r="A3" s="131"/>
      <c r="B3" s="132"/>
      <c r="C3" s="124" t="s">
        <v>18</v>
      </c>
      <c r="D3" s="124"/>
      <c r="E3" s="124"/>
      <c r="F3" s="124"/>
      <c r="G3" s="124"/>
      <c r="H3" s="124"/>
      <c r="I3" s="124"/>
      <c r="J3" s="124"/>
      <c r="K3" s="124"/>
      <c r="L3" s="124"/>
      <c r="M3" s="124"/>
      <c r="N3" s="124"/>
      <c r="O3" s="124"/>
      <c r="P3" s="124"/>
      <c r="Q3" s="124"/>
      <c r="R3" s="124"/>
      <c r="S3" s="124"/>
    </row>
    <row r="4" spans="1:19" ht="15.75" customHeight="1">
      <c r="A4" s="121"/>
      <c r="B4" s="122"/>
      <c r="C4" s="126" t="s">
        <v>126</v>
      </c>
      <c r="D4" s="126"/>
      <c r="E4" s="126"/>
      <c r="F4" s="126"/>
      <c r="G4" s="126"/>
      <c r="H4" s="126"/>
      <c r="I4" s="126"/>
      <c r="J4" s="126"/>
      <c r="K4" s="126"/>
      <c r="L4" s="126"/>
      <c r="M4" s="126"/>
      <c r="N4" s="126"/>
      <c r="O4" s="126"/>
      <c r="P4" s="126"/>
      <c r="Q4" s="126"/>
      <c r="R4" s="126"/>
      <c r="S4" s="126"/>
    </row>
    <row r="5" spans="1:19" ht="15">
      <c r="A5" s="133" t="s">
        <v>60</v>
      </c>
      <c r="B5" s="133"/>
      <c r="C5" s="123" t="s">
        <v>231</v>
      </c>
      <c r="D5" s="123"/>
      <c r="E5" s="123"/>
      <c r="F5" s="123"/>
      <c r="G5" s="123"/>
      <c r="H5" s="123"/>
      <c r="I5" s="123"/>
      <c r="J5" s="123"/>
      <c r="K5" s="123"/>
      <c r="L5" s="123"/>
      <c r="M5" s="123"/>
      <c r="N5" s="123"/>
      <c r="O5" s="123"/>
      <c r="P5" s="123"/>
      <c r="Q5" s="123"/>
      <c r="R5" s="123"/>
      <c r="S5" s="123"/>
    </row>
    <row r="6" spans="1:19" ht="15">
      <c r="A6" s="125" t="s">
        <v>19</v>
      </c>
      <c r="B6" s="125"/>
      <c r="C6" s="125" t="s">
        <v>222</v>
      </c>
      <c r="D6" s="125"/>
      <c r="E6" s="125"/>
      <c r="F6" s="125"/>
      <c r="G6" s="125"/>
      <c r="H6" s="125"/>
      <c r="I6" s="125"/>
      <c r="J6" s="125"/>
      <c r="K6" s="125"/>
      <c r="L6" s="125"/>
      <c r="M6" s="125"/>
      <c r="N6" s="125"/>
      <c r="O6" s="125"/>
      <c r="P6" s="125"/>
      <c r="Q6" s="125"/>
      <c r="R6" s="125"/>
      <c r="S6" s="125"/>
    </row>
    <row r="7" spans="1:19" ht="15">
      <c r="A7" s="125" t="s">
        <v>230</v>
      </c>
      <c r="B7" s="125"/>
      <c r="C7" s="125"/>
      <c r="D7" s="125"/>
      <c r="E7" s="125"/>
      <c r="F7" s="125"/>
      <c r="G7" s="125"/>
      <c r="H7" s="125"/>
      <c r="I7" s="125"/>
      <c r="J7" s="125"/>
      <c r="K7" s="125"/>
      <c r="L7" s="125"/>
      <c r="M7" s="125"/>
      <c r="N7" s="125"/>
      <c r="O7" s="125"/>
      <c r="P7" s="125"/>
      <c r="Q7" s="125"/>
      <c r="R7" s="125"/>
      <c r="S7" s="125"/>
    </row>
    <row r="8" spans="1:19" ht="15">
      <c r="A8" s="119" t="s">
        <v>20</v>
      </c>
      <c r="B8" s="120"/>
      <c r="C8" s="120"/>
      <c r="D8" s="120"/>
      <c r="E8" s="120"/>
      <c r="F8" s="120"/>
      <c r="G8" s="127" t="s">
        <v>232</v>
      </c>
      <c r="H8" s="127"/>
      <c r="I8" s="127"/>
      <c r="J8" s="127"/>
      <c r="K8" s="127"/>
      <c r="L8" s="127"/>
      <c r="M8" s="127"/>
      <c r="N8" s="127"/>
      <c r="O8" s="127"/>
      <c r="P8" s="127"/>
      <c r="Q8" s="127"/>
      <c r="R8" s="127"/>
      <c r="S8" s="128"/>
    </row>
    <row r="9" spans="1:19" ht="15">
      <c r="A9" s="137" t="s">
        <v>21</v>
      </c>
      <c r="B9" s="137"/>
      <c r="C9" s="137"/>
      <c r="D9" s="137"/>
      <c r="E9" s="137"/>
      <c r="F9" s="137"/>
      <c r="G9" s="137"/>
      <c r="H9" s="137"/>
      <c r="I9" s="137"/>
      <c r="J9" s="137"/>
      <c r="K9" s="137"/>
      <c r="L9" s="137"/>
      <c r="M9" s="137"/>
      <c r="N9" s="137"/>
      <c r="O9" s="137"/>
      <c r="P9" s="137"/>
      <c r="Q9" s="137"/>
      <c r="R9" s="137"/>
      <c r="S9" s="137"/>
    </row>
    <row r="10" spans="1:19" ht="15" customHeight="1">
      <c r="A10" s="134" t="s">
        <v>22</v>
      </c>
      <c r="B10" s="134" t="s">
        <v>50</v>
      </c>
      <c r="C10" s="114" t="s">
        <v>23</v>
      </c>
      <c r="D10" s="114" t="s">
        <v>24</v>
      </c>
      <c r="E10" s="115" t="s">
        <v>25</v>
      </c>
      <c r="F10" s="115"/>
      <c r="G10" s="114" t="s">
        <v>51</v>
      </c>
      <c r="H10" s="115" t="s">
        <v>26</v>
      </c>
      <c r="I10" s="116" t="s">
        <v>27</v>
      </c>
      <c r="J10" s="116"/>
      <c r="K10" s="116"/>
      <c r="L10" s="116"/>
      <c r="M10" s="116"/>
      <c r="N10" s="116"/>
      <c r="O10" s="116"/>
      <c r="P10" s="114" t="s">
        <v>45</v>
      </c>
      <c r="Q10" s="114" t="s">
        <v>28</v>
      </c>
      <c r="R10" s="114" t="s">
        <v>46</v>
      </c>
      <c r="S10" s="114" t="s">
        <v>47</v>
      </c>
    </row>
    <row r="11" spans="1:20" ht="24" customHeight="1">
      <c r="A11" s="135"/>
      <c r="B11" s="135"/>
      <c r="C11" s="114"/>
      <c r="D11" s="114"/>
      <c r="E11" s="115" t="s">
        <v>29</v>
      </c>
      <c r="F11" s="115" t="s">
        <v>30</v>
      </c>
      <c r="G11" s="114"/>
      <c r="H11" s="115"/>
      <c r="I11" s="115" t="s">
        <v>48</v>
      </c>
      <c r="J11" s="115" t="s">
        <v>31</v>
      </c>
      <c r="K11" s="115" t="s">
        <v>38</v>
      </c>
      <c r="L11" s="115"/>
      <c r="M11" s="115"/>
      <c r="N11" s="115" t="s">
        <v>44</v>
      </c>
      <c r="O11" s="115" t="s">
        <v>49</v>
      </c>
      <c r="P11" s="114"/>
      <c r="Q11" s="114"/>
      <c r="R11" s="114"/>
      <c r="S11" s="114"/>
      <c r="T11" s="52">
        <f>MAXA(P13,P15,P17,P19,P21,P23,P25,P27,P29,P31,P33,P35,P37,P39,P41,P43,P45,P47,P49,P51,P53,P55,P57,P59,P61)</f>
        <v>87.5</v>
      </c>
    </row>
    <row r="12" spans="1:19" ht="24" customHeight="1">
      <c r="A12" s="136"/>
      <c r="B12" s="136"/>
      <c r="C12" s="114"/>
      <c r="D12" s="114"/>
      <c r="E12" s="115"/>
      <c r="F12" s="115"/>
      <c r="G12" s="114"/>
      <c r="H12" s="115"/>
      <c r="I12" s="115"/>
      <c r="J12" s="115"/>
      <c r="K12" s="46" t="s">
        <v>39</v>
      </c>
      <c r="L12" s="46" t="s">
        <v>40</v>
      </c>
      <c r="M12" s="46" t="s">
        <v>41</v>
      </c>
      <c r="N12" s="115"/>
      <c r="O12" s="115"/>
      <c r="P12" s="114"/>
      <c r="Q12" s="114"/>
      <c r="R12" s="114"/>
      <c r="S12" s="114"/>
    </row>
    <row r="13" spans="1:19" ht="54.75" customHeight="1">
      <c r="A13" s="129">
        <v>1</v>
      </c>
      <c r="B13" s="87" t="str">
        <f>'Г1'!D6</f>
        <v>Симонов Николай Александрович
Секция горного туризма спортклуба Новосибирского государственного университета, Новосибирская область, г. Новосибирск</v>
      </c>
      <c r="C13" s="104" t="str">
        <f>'Г1'!D10</f>
        <v>Симонов Николай Александрович,1956,6ГУ,5ГР    Брызгалов Леонид Олегович , 1977, 4ГУ                              Волков Сергей Георгиевич, 1979, 3ГУ                               Музыкова Елена Сергеевна, 1988, 4ГУ                                Панов Антон Владимирович, 1989, 4ГУ                               Полянская Екатерина Владимировна, 1984, 5ГУ                   Сальников Георгий Ефимович, 6ГУ, 6ГР, мсмк               Сербуленко Леонид Михайлович, 1955, 6ГУ                  Бобылев Георгий Владимирович, 1975, 4ГУ                         Хачатурьян Валентин Станиславович, 1980, 2ГУ                 </v>
      </c>
      <c r="D13" s="93" t="str">
        <f>'Г1'!B40</f>
        <v>Туркестанский хребет, Памиро-Алай</v>
      </c>
      <c r="E13" s="87" t="str">
        <f>'Г1'!B3</f>
        <v>5</v>
      </c>
      <c r="F13" s="87" t="str">
        <f>'Г1'!$C$3</f>
        <v>3 с эл.4</v>
      </c>
      <c r="G13" s="89">
        <f>COUNTA('Г1'!B10:'Г1'!B39)</f>
        <v>10</v>
      </c>
      <c r="H13" s="87" t="str">
        <f>'Г1'!B42</f>
        <v>02.08.14 – 23.08.14 г., 19 дней,  200.4 (180.4) км</v>
      </c>
      <c r="I13" s="85">
        <f>SUM('С1'!F7,'С2'!F7,'С3'!F7,'С4'!F7)/COUNT('С1'!F7,'С2'!F7,'С3'!F7,'С4'!F7)</f>
        <v>23</v>
      </c>
      <c r="J13" s="85">
        <f>SUM('С1'!G7,'С2'!G7,'С3'!G7,'С4'!G7)/COUNT('С1'!G7,'С2'!G7,'С3'!G7,'С4'!G7)</f>
        <v>2.5</v>
      </c>
      <c r="K13" s="49">
        <f>SUM('С1'!H7,'С2'!H7,'С3'!H7,'С4'!H7)/COUNT('С1'!H7,'С2'!H7,'С3'!H7,'С4'!H7)</f>
        <v>0</v>
      </c>
      <c r="L13" s="49">
        <f>SUM('С1'!I7,'С2'!I7,'С3'!I7,'С4'!I7)/COUNT('С1'!I7,'С2'!I7,'С3'!I7,'С4'!I7)</f>
        <v>-1.5</v>
      </c>
      <c r="M13" s="49">
        <f>SUM('С1'!J7,'С2'!J7,'С3'!J7,'С4'!J7)/COUNT('С1'!J7,'С2'!J7,'С3'!J7,'С4'!J7)</f>
        <v>0.25</v>
      </c>
      <c r="N13" s="85">
        <f>SUM('С1'!K7,'С2'!K7,'С3'!K7,'С4'!K7)/COUNT('С1'!K7,'С2'!K7,'С3'!K7,'С4'!K7)</f>
        <v>0</v>
      </c>
      <c r="O13" s="85">
        <f>SUM('С1'!L7,'С2'!L7,'С3'!L7,'С4'!L7)/COUNT('С1'!L7,'С2'!L7,'С3'!L7,'С4'!L7)</f>
        <v>2.75</v>
      </c>
      <c r="P13" s="85">
        <f>I13+J13+K14+N13+O13</f>
        <v>27</v>
      </c>
      <c r="Q13" s="102">
        <v>10</v>
      </c>
      <c r="R13" s="100">
        <f>P13/T11</f>
        <v>0.30857142857142855</v>
      </c>
      <c r="S13" s="98"/>
    </row>
    <row r="14" spans="1:19" ht="62.25" customHeight="1">
      <c r="A14" s="130"/>
      <c r="B14" s="88"/>
      <c r="C14" s="105"/>
      <c r="D14" s="94"/>
      <c r="E14" s="88"/>
      <c r="F14" s="88"/>
      <c r="G14" s="90"/>
      <c r="H14" s="88"/>
      <c r="I14" s="86"/>
      <c r="J14" s="86"/>
      <c r="K14" s="95">
        <f>K13+L13+M13</f>
        <v>-1.25</v>
      </c>
      <c r="L14" s="96"/>
      <c r="M14" s="97"/>
      <c r="N14" s="86"/>
      <c r="O14" s="86"/>
      <c r="P14" s="86"/>
      <c r="Q14" s="103"/>
      <c r="R14" s="101"/>
      <c r="S14" s="99"/>
    </row>
    <row r="15" spans="1:19" ht="60" customHeight="1">
      <c r="A15" s="129">
        <v>2</v>
      </c>
      <c r="B15" s="87" t="str">
        <f>'Г2'!D6</f>
        <v>Шкитов Дмитрий Андреевич
Туристско-спортивный клуб «Амазонки» ТПУ, г. Томск, Томская область</v>
      </c>
      <c r="C15" s="104" t="str">
        <f>'Г2'!D10</f>
        <v>Гайсин Фархат Салаватович, 1989, 3ГУ, 1ГР                      Генин Дмитрий Евгеньевич, 1987, 5ГУ, 1ГР                    Зиякаев Григорий Ракитович, 1975, 5ГУ, 1ГР                         Иванов Сергей Олегович, 1992, 3ГУ                                                 Кучумова Любовь Викторовна, 1977, 3ГР                         Махинько Александра Олеговна, 1992, 3ГУ                         Петров Евгений Александрович, 1983, опыт пер.1Б    Умутбеков Даурен Аскарович, 1990, 3ГУ                         Шагапова Эльвира Юлаевна, 1992, 3ГУ                         Шкитов Дмитрий Андреевич, 1985, 5ГУ, 3ГР</v>
      </c>
      <c r="D15" s="93" t="str">
        <f>'Г2'!B40</f>
        <v>Хребет Терскей Алатоо, Центральный Тянь-Шань</v>
      </c>
      <c r="E15" s="87">
        <f>'Г2'!B3</f>
        <v>4</v>
      </c>
      <c r="F15" s="87">
        <f>'Г2'!$C$3</f>
        <v>4</v>
      </c>
      <c r="G15" s="87">
        <f>COUNTA('Г2'!B10:'Г2'!B21)</f>
        <v>10</v>
      </c>
      <c r="H15" s="87" t="str">
        <f>'Г2'!B42</f>
        <v>26.07.14 – 07.08.14 г., 13 дней, 122 км (4 из них радиально)</v>
      </c>
      <c r="I15" s="85">
        <f>SUM('С1'!F8,'С2'!F8,'С3'!F8,'С4'!F8)/COUNT('С1'!F8,'С2'!F8,'С3'!F8,'С4'!F8)</f>
        <v>47.75</v>
      </c>
      <c r="J15" s="85">
        <f>SUM('С1'!G8,'С2'!G8,'С3'!G8,'С4'!G8)/COUNT('С1'!G8,'С2'!G8,'С3'!G8,'С4'!G8)</f>
        <v>0.75</v>
      </c>
      <c r="K15" s="49">
        <f>SUM('С1'!H8,'С2'!H8,'С3'!H8,'С4'!H8)/COUNT('С1'!H8,'С2'!H8,'С3'!H8,'С4'!H8)</f>
        <v>3</v>
      </c>
      <c r="L15" s="49">
        <f>SUM('С1'!I8,'С2'!I8,'С3'!I8,'С4'!I8)/COUNT('С1'!I8,'С2'!I8,'С3'!I8,'С4'!I8)</f>
        <v>2</v>
      </c>
      <c r="M15" s="49">
        <f>SUM('С1'!J8,'С2'!J8,'С3'!J8,'С4'!J8)/COUNT('С1'!J8,'С2'!J8,'С3'!J8,'С4'!J8)</f>
        <v>1.75</v>
      </c>
      <c r="N15" s="85">
        <f>SUM('С1'!K8,'С2'!K8,'С3'!K8,'С4'!K8)/COUNT('С1'!K8,'С2'!K8,'С3'!K8,'С4'!K8)</f>
        <v>6.5</v>
      </c>
      <c r="O15" s="85">
        <f>SUM('С1'!L8,'С2'!L8,'С3'!L8,'С4'!L8)/COUNT('С1'!L8,'С2'!L8,'С3'!L8,'С4'!L8)</f>
        <v>4.25</v>
      </c>
      <c r="P15" s="85">
        <f>I15+J15+K16+N15+O15</f>
        <v>66</v>
      </c>
      <c r="Q15" s="102">
        <v>3</v>
      </c>
      <c r="R15" s="100">
        <f>P15/T11</f>
        <v>0.7542857142857143</v>
      </c>
      <c r="S15" s="98"/>
    </row>
    <row r="16" spans="1:19" ht="57" customHeight="1">
      <c r="A16" s="130"/>
      <c r="B16" s="88"/>
      <c r="C16" s="105"/>
      <c r="D16" s="94"/>
      <c r="E16" s="88"/>
      <c r="F16" s="88"/>
      <c r="G16" s="88"/>
      <c r="H16" s="88"/>
      <c r="I16" s="86"/>
      <c r="J16" s="86"/>
      <c r="K16" s="95">
        <f>K15+L15+M15</f>
        <v>6.75</v>
      </c>
      <c r="L16" s="96"/>
      <c r="M16" s="97"/>
      <c r="N16" s="86"/>
      <c r="O16" s="86"/>
      <c r="P16" s="86"/>
      <c r="Q16" s="103"/>
      <c r="R16" s="101"/>
      <c r="S16" s="99"/>
    </row>
    <row r="17" spans="1:19" ht="49.5" customHeight="1">
      <c r="A17" s="129">
        <v>3</v>
      </c>
      <c r="B17" s="87" t="str">
        <f>'Г3'!D6</f>
        <v>Кушманцев Станислав Иванович
Г.Ульяновск, в рамках молодёжной программы "Солнечный круг"</v>
      </c>
      <c r="C17" s="104" t="str">
        <f>'Г3'!D10</f>
        <v>Авдеев Максим Васильевич, 1984, 4ГУ                                      Андреева (Волкова) Марина Викторовна, 1989, 2ГУ            Макаров Антон Александрович, 1986, 4ГР               Медовников Александр Юрьевич, 1987, 5ГУ                      Наумова Ольга Борисовна, 1987, 5ГУ, 2ГР                 Кушманцев Станислав Иванович, 1961, 6ГР, 6ГУ</v>
      </c>
      <c r="D17" s="93" t="str">
        <f>'Г3'!B40</f>
        <v>Киргизский хребет, Сев. Тянь-Шань                                                                                                                </v>
      </c>
      <c r="E17" s="87">
        <f>'Г3'!B3</f>
        <v>5</v>
      </c>
      <c r="F17" s="87">
        <f>'Г3'!$C$3</f>
        <v>5</v>
      </c>
      <c r="G17" s="87">
        <f>COUNTA('Г3'!B10:'Г3'!B24)</f>
        <v>6</v>
      </c>
      <c r="H17" s="87" t="str">
        <f>'Г3'!B42</f>
        <v>01.08.14 - 24.08.14, 18 ходовых дней, 162 км (в зачёт - 152 км)</v>
      </c>
      <c r="I17" s="85">
        <f>SUM('С1'!F9,'С2'!F9,'С3'!F9,'С4'!F9)/COUNT('С1'!F9,'С2'!F9,'С3'!F9,'С4'!F9)</f>
        <v>65.5</v>
      </c>
      <c r="J17" s="85">
        <f>SUM('С1'!G9,'С2'!G9,'С3'!G9,'С4'!G9)/COUNT('С1'!G9,'С2'!G9,'С3'!G9,'С4'!G9)</f>
        <v>2.5</v>
      </c>
      <c r="K17" s="49">
        <f>SUM('С1'!H9,'С2'!H9,'С3'!H9,'С4'!H9)/COUNT('С1'!H9,'С2'!H9,'С3'!H9,'С4'!H9)</f>
        <v>-0.75</v>
      </c>
      <c r="L17" s="49">
        <f>SUM('С1'!I9,'С2'!I9,'С3'!I9,'С4'!I9)/COUNT('С1'!I9,'С2'!I9,'С3'!I9,'С4'!I9)</f>
        <v>-1.5</v>
      </c>
      <c r="M17" s="49">
        <f>SUM('С1'!J9,'С2'!J9,'С3'!J9,'С4'!J9)/COUNT('С1'!J9,'С2'!J9,'С3'!J9,'С4'!J9)</f>
        <v>0.75</v>
      </c>
      <c r="N17" s="85">
        <f>SUM('С1'!K9,'С2'!K9,'С3'!K9,'С4'!K9)/COUNT('С1'!K9,'С2'!K9,'С3'!K9,'С4'!K9)</f>
        <v>4</v>
      </c>
      <c r="O17" s="85">
        <f>SUM('С1'!L9,'С2'!L9,'С3'!L9,'С4'!L9)/COUNT('С1'!L9,'С2'!L9,'С3'!L9,'С4'!L9)</f>
        <v>4.25</v>
      </c>
      <c r="P17" s="85">
        <f>I17+J17+K18+N17+O17</f>
        <v>74.75</v>
      </c>
      <c r="Q17" s="102">
        <v>2</v>
      </c>
      <c r="R17" s="100">
        <f>P17/T11</f>
        <v>0.8542857142857143</v>
      </c>
      <c r="S17" s="98"/>
    </row>
    <row r="18" spans="1:19" ht="25.5" customHeight="1">
      <c r="A18" s="130"/>
      <c r="B18" s="88"/>
      <c r="C18" s="105"/>
      <c r="D18" s="94"/>
      <c r="E18" s="88"/>
      <c r="F18" s="88"/>
      <c r="G18" s="88"/>
      <c r="H18" s="88"/>
      <c r="I18" s="86"/>
      <c r="J18" s="86"/>
      <c r="K18" s="95">
        <f>K17+L17+M17</f>
        <v>-1.5</v>
      </c>
      <c r="L18" s="96"/>
      <c r="M18" s="97"/>
      <c r="N18" s="86"/>
      <c r="O18" s="86"/>
      <c r="P18" s="86"/>
      <c r="Q18" s="103"/>
      <c r="R18" s="101"/>
      <c r="S18" s="99"/>
    </row>
    <row r="19" spans="1:19" ht="30" customHeight="1">
      <c r="A19" s="129">
        <v>4</v>
      </c>
      <c r="B19" s="87" t="str">
        <f>'Г4'!D6</f>
        <v>Борисов Юрий Михайлович
г.Уфа, Клуб туристов им. Н.Гастелло</v>
      </c>
      <c r="C19" s="104" t="str">
        <f>'Г4'!D10</f>
        <v>Борисов Юрий Михайлович, 1955, 6ГУ, 5ГР                   Евдокимова Анна Юрьевна, 1983, 4ГУ                              Искандаров Ильдар Ильдусович, 1988, 4ГУ, 2ГР               Мурзагулов Арслан Фанильевич, 1981, 3ГУ, 1ГР             Ракшин Тимофей Викторович, 1990, 4ГУ                        Хисамутдинова Регина Ильдаровна, 1989, 4ГУ                Шарипов Эрнст Рашитович, 1983, 4ГУ, 3ГР</v>
      </c>
      <c r="D19" s="93" t="str">
        <f>'Г4'!B40</f>
        <v>Зеравшанский хребет (горный узел Такали), Памиро-Алай</v>
      </c>
      <c r="E19" s="87">
        <f>'Г4'!B3</f>
        <v>5</v>
      </c>
      <c r="F19" s="87">
        <f>'Г4'!$C$3</f>
        <v>5</v>
      </c>
      <c r="G19" s="87">
        <f>COUNTA('Г4'!B10:'Г4'!B21)</f>
        <v>7</v>
      </c>
      <c r="H19" s="87" t="str">
        <f>'Г5'!B42</f>
        <v>31.07 - 15.08.2014</v>
      </c>
      <c r="I19" s="85">
        <f>SUM('С1'!F10,'С2'!F10,'С3'!F10,'С4'!F10)/COUNT('С1'!F10,'С2'!F10,'С3'!F10,'С4'!F10)</f>
        <v>67.75</v>
      </c>
      <c r="J19" s="85">
        <f>SUM('С1'!G10,'С2'!G10,'С3'!G10,'С4'!G10)/COUNT('С1'!G10,'С2'!G10,'С3'!G10,'С4'!G10)</f>
        <v>2.25</v>
      </c>
      <c r="K19" s="49">
        <f>SUM('С1'!H10,'С2'!H10,'С3'!H10,'С4'!H10)/COUNT('С1'!H10,'С2'!H10,'С3'!H10,'С4'!H10)</f>
        <v>3.25</v>
      </c>
      <c r="L19" s="49">
        <f>SUM('С1'!I10,'С2'!I10,'С3'!I10,'С4'!I10)/COUNT('С1'!I10,'С2'!I10,'С3'!I10,'С4'!I10)</f>
        <v>3.5</v>
      </c>
      <c r="M19" s="49">
        <f>SUM('С1'!J10,'С2'!J10,'С3'!J10,'С4'!J10)/COUNT('С1'!J10,'С2'!J10,'С3'!J10,'С4'!J10)</f>
        <v>2</v>
      </c>
      <c r="N19" s="85">
        <f>SUM('С1'!K10,'С2'!K10,'С3'!K10,'С4'!K10)/COUNT('С1'!K10,'С2'!K10,'С3'!K10,'С4'!K10)</f>
        <v>4.75</v>
      </c>
      <c r="O19" s="85">
        <f>SUM('С1'!L10,'С2'!L10,'С3'!L10,'С4'!L10)/COUNT('С1'!L10,'С2'!L10,'С3'!L10,'С4'!L10)</f>
        <v>4</v>
      </c>
      <c r="P19" s="85">
        <f>I19+J19+K20+N19+O19</f>
        <v>87.5</v>
      </c>
      <c r="Q19" s="112">
        <v>1</v>
      </c>
      <c r="R19" s="100">
        <f>P19/T11</f>
        <v>1</v>
      </c>
      <c r="S19" s="98"/>
    </row>
    <row r="20" spans="1:19" ht="54.75" customHeight="1">
      <c r="A20" s="130"/>
      <c r="B20" s="88"/>
      <c r="C20" s="105"/>
      <c r="D20" s="94"/>
      <c r="E20" s="88"/>
      <c r="F20" s="88"/>
      <c r="G20" s="88"/>
      <c r="H20" s="88"/>
      <c r="I20" s="86"/>
      <c r="J20" s="86"/>
      <c r="K20" s="95">
        <f>K19+L19+M19</f>
        <v>8.75</v>
      </c>
      <c r="L20" s="96"/>
      <c r="M20" s="97"/>
      <c r="N20" s="86"/>
      <c r="O20" s="86"/>
      <c r="P20" s="86"/>
      <c r="Q20" s="113"/>
      <c r="R20" s="101"/>
      <c r="S20" s="99"/>
    </row>
    <row r="21" spans="1:19" ht="30" customHeight="1">
      <c r="A21" s="129">
        <v>5</v>
      </c>
      <c r="B21" s="87" t="str">
        <f>'Г5'!D6</f>
        <v>Фатихова Альфия Азатовна
г.Донецк, Донецкая областная федерация спортивного туризма</v>
      </c>
      <c r="C21" s="104" t="str">
        <f>'Г5'!D10</f>
        <v>Костогрыз Алексей Николаевич, 1951, 5ГР                                         Попов Юрий Васильевич, 1979, 4ГУ                                                        Солодовник Вадим Владимирович, 1983, 3ГУ                                Фатихова Альфия Азатовна, 1987, 4ГУ, 3ГР </v>
      </c>
      <c r="D21" s="93" t="str">
        <f>'Г5'!B40</f>
        <v>Гиссарский хр., Фанские горы, Памиро-Алай</v>
      </c>
      <c r="E21" s="98">
        <f>'Г5'!B3</f>
        <v>4</v>
      </c>
      <c r="F21" s="87">
        <f>'Г5'!$C$3</f>
        <v>4</v>
      </c>
      <c r="G21" s="87">
        <f>COUNTA('Г5'!B10:'Г5'!B39)</f>
        <v>4</v>
      </c>
      <c r="H21" s="87" t="str">
        <f>'Г5'!B42</f>
        <v>31.07 - 15.08.2014</v>
      </c>
      <c r="I21" s="85">
        <f>SUM('С1'!F11,'С2'!F11,'С3'!F11,'С4'!F11)/COUNT('С1'!F11,'С2'!F11,'С3'!F11,'С4'!F11)</f>
        <v>41</v>
      </c>
      <c r="J21" s="85">
        <f>SUM('С1'!G11,'С2'!G11,'С3'!G11,'С4'!G11)/COUNT('С1'!G11,'С2'!G11,'С3'!G11,'С4'!G11)</f>
        <v>0.5</v>
      </c>
      <c r="K21" s="49">
        <f>SUM('С1'!H11,'С2'!H11,'С3'!H11,'С4'!H11)/COUNT('С1'!H11,'С2'!H11,'С3'!H11,'С4'!H11)</f>
        <v>2.5</v>
      </c>
      <c r="L21" s="49">
        <f>SUM('С1'!I11,'С2'!I11,'С3'!I11,'С4'!I11)/COUNT('С1'!I11,'С2'!I11,'С3'!I11,'С4'!I11)</f>
        <v>2.5</v>
      </c>
      <c r="M21" s="49">
        <f>SUM('С1'!J11,'С2'!J11,'С3'!J11,'С4'!J11)/COUNT('С1'!J11,'С2'!J11,'С3'!J11,'С4'!J11)</f>
        <v>1.25</v>
      </c>
      <c r="N21" s="85">
        <f>SUM('С1'!K11,'С2'!K11,'С3'!K11,'С4'!K11)/COUNT('С1'!K11,'С2'!K11,'С3'!K11,'С4'!K11)</f>
        <v>4.75</v>
      </c>
      <c r="O21" s="85">
        <f>SUM('С1'!L11,'С2'!L11,'С3'!L11,'С4'!L11)/COUNT('С1'!L11,'С2'!L11,'С3'!L11,'С4'!L11)</f>
        <v>4</v>
      </c>
      <c r="P21" s="85">
        <f>I21+J21+K22+N21+O21</f>
        <v>56.5</v>
      </c>
      <c r="Q21" s="112">
        <v>6</v>
      </c>
      <c r="R21" s="100">
        <f>P21/T11</f>
        <v>0.6457142857142857</v>
      </c>
      <c r="S21" s="98"/>
    </row>
    <row r="22" spans="1:19" ht="18.75" customHeight="1">
      <c r="A22" s="130"/>
      <c r="B22" s="88"/>
      <c r="C22" s="105"/>
      <c r="D22" s="94"/>
      <c r="E22" s="99"/>
      <c r="F22" s="88"/>
      <c r="G22" s="88"/>
      <c r="H22" s="88"/>
      <c r="I22" s="86"/>
      <c r="J22" s="86"/>
      <c r="K22" s="95">
        <f>K21+L21+M21</f>
        <v>6.25</v>
      </c>
      <c r="L22" s="96"/>
      <c r="M22" s="97"/>
      <c r="N22" s="86"/>
      <c r="O22" s="86"/>
      <c r="P22" s="86"/>
      <c r="Q22" s="113"/>
      <c r="R22" s="101"/>
      <c r="S22" s="99"/>
    </row>
    <row r="23" spans="1:19" ht="30" customHeight="1">
      <c r="A23" s="129">
        <v>6</v>
      </c>
      <c r="B23" s="87" t="str">
        <f>'Г6'!D6</f>
        <v>Борисов Владимир Борисович
г. Ульяновск, неформальное объеденение туристов "Русские бульдозеры"</v>
      </c>
      <c r="C23" s="104" t="str">
        <f>'Г6'!D10</f>
        <v>Байбиков Артур Тяфикович, 1977, 2ГУ                                Борисов Владимир Борисович, 1979, 4ГУ, 2ГР                       Бузулуцкий Андрей Сергеевич, 1987, 1ГУ                                      Букина Елена Александровна, 1965, 3ГУ                            Подъячев Михаил Александрович, 1984, 1ГУ          </v>
      </c>
      <c r="D23" s="93" t="str">
        <f>'Г6'!B40</f>
        <v>Хребет Терскей-Алатоо, Центральный Тянь-Шань</v>
      </c>
      <c r="E23" s="87">
        <f>'Г6'!B3</f>
        <v>3</v>
      </c>
      <c r="F23" s="87">
        <f>'Г6'!$C$3</f>
        <v>3</v>
      </c>
      <c r="G23" s="89">
        <f>COUNTA('Г6'!B10:'Г6'!B39)</f>
        <v>5</v>
      </c>
      <c r="H23" s="87" t="str">
        <f>'Г6'!B42</f>
        <v>01.08.14 – 22.08.14</v>
      </c>
      <c r="I23" s="85">
        <f>SUM('С1'!F12,'С2'!F12,'С3'!F12,'С4'!F12)/COUNT('С1'!F12,'С2'!F12,'С3'!F12,'С4'!F12)</f>
        <v>19</v>
      </c>
      <c r="J23" s="85">
        <f>SUM('С1'!G12,'С2'!G12,'С3'!G12,'С4'!G12)/COUNT('С1'!G12,'С2'!G12,'С3'!G12,'С4'!G12)</f>
        <v>0.25</v>
      </c>
      <c r="K23" s="49">
        <f>SUM('С1'!H12,'С2'!H12,'С3'!H12,'С4'!H12)/COUNT('С1'!H12,'С2'!H12,'С3'!H12,'С4'!H12)</f>
        <v>0.75</v>
      </c>
      <c r="L23" s="49">
        <f>SUM('С1'!I12,'С2'!I12,'С3'!I12,'С4'!I12)/COUNT('С1'!I12,'С2'!I12,'С3'!I12,'С4'!I12)</f>
        <v>0.25</v>
      </c>
      <c r="M23" s="49">
        <f>SUM('С1'!J12,'С2'!J12,'С3'!J12,'С4'!J12)/COUNT('С1'!J12,'С2'!J12,'С3'!J12,'С4'!J12)</f>
        <v>1</v>
      </c>
      <c r="N23" s="85">
        <f>SUM('С1'!K12,'С2'!K12,'С3'!K12,'С4'!K12)/COUNT('С1'!K12,'С2'!K12,'С3'!K12,'С4'!K12)</f>
        <v>0.5</v>
      </c>
      <c r="O23" s="85">
        <f>SUM('С1'!L12,'С2'!L12,'С3'!L12,'С4'!L12)/COUNT('С1'!L12,'С2'!L12,'С3'!L12,'С4'!L12)</f>
        <v>2.25</v>
      </c>
      <c r="P23" s="85">
        <f>I23+J23+K24+N23+O23</f>
        <v>24</v>
      </c>
      <c r="Q23" s="102">
        <v>11</v>
      </c>
      <c r="R23" s="100">
        <f>P23/T11</f>
        <v>0.2742857142857143</v>
      </c>
      <c r="S23" s="98"/>
    </row>
    <row r="24" spans="1:19" ht="30" customHeight="1">
      <c r="A24" s="130"/>
      <c r="B24" s="88"/>
      <c r="C24" s="105"/>
      <c r="D24" s="94"/>
      <c r="E24" s="88"/>
      <c r="F24" s="88"/>
      <c r="G24" s="90"/>
      <c r="H24" s="88"/>
      <c r="I24" s="86"/>
      <c r="J24" s="86"/>
      <c r="K24" s="95">
        <f>K23+L23+M23</f>
        <v>2</v>
      </c>
      <c r="L24" s="96"/>
      <c r="M24" s="97"/>
      <c r="N24" s="86"/>
      <c r="O24" s="86"/>
      <c r="P24" s="86"/>
      <c r="Q24" s="103"/>
      <c r="R24" s="101"/>
      <c r="S24" s="99"/>
    </row>
    <row r="25" spans="1:19" ht="30" customHeight="1">
      <c r="A25" s="129">
        <v>7</v>
      </c>
      <c r="B25" s="87" t="str">
        <f>'Г7'!D6</f>
        <v>Деменев Николай Павлович
г.Пермь, Федерация Спортивного Туризма Пермского края</v>
      </c>
      <c r="C25" s="104" t="str">
        <f>'Г7'!D10</f>
        <v>Деменев Николай Павлович, 1958, 6ГР, 6ГУ               Деменева Екатерина Николаевна, 1981, 6ГУ                                  Шадрин Сергей Анатольевич, 1974, 3ГУ                                          Зенкова Елена Сергеевна, 1981, 3ГУ</v>
      </c>
      <c r="D25" s="93" t="str">
        <f>'Г7'!B40</f>
        <v>Хребет Терскей-Алатоо, Центральный Тянь-Шань</v>
      </c>
      <c r="E25" s="87">
        <f>'Г7'!B3</f>
        <v>4</v>
      </c>
      <c r="F25" s="87">
        <f>'Г7'!$C$3</f>
        <v>4</v>
      </c>
      <c r="G25" s="89">
        <f>COUNTA('Г7'!B10:'Г7'!B39)</f>
        <v>4</v>
      </c>
      <c r="H25" s="87" t="str">
        <f>'Г7'!B42</f>
        <v>27.06.2014-15.07.2014</v>
      </c>
      <c r="I25" s="85">
        <f>SUM('С1'!F13,'С2'!F13,'С3'!F13,'С4'!F13)/COUNT('С1'!F13,'С2'!F13,'С3'!F13,'С4'!F13)</f>
        <v>40</v>
      </c>
      <c r="J25" s="85">
        <f>SUM('С1'!G13,'С2'!G13,'С3'!G13,'С4'!G13)/COUNT('С1'!G13,'С2'!G13,'С3'!G13,'С4'!G13)</f>
        <v>6.75</v>
      </c>
      <c r="K25" s="49">
        <f>SUM('С1'!H13,'С2'!H13,'С3'!H13,'С4'!H13)/COUNT('С1'!H13,'С2'!H13,'С3'!H13,'С4'!H13)</f>
        <v>0.75</v>
      </c>
      <c r="L25" s="49">
        <f>SUM('С1'!I13,'С2'!I13,'С3'!I13,'С4'!I13)/COUNT('С1'!I13,'С2'!I13,'С3'!I13,'С4'!I13)</f>
        <v>1</v>
      </c>
      <c r="M25" s="49">
        <f>SUM('С1'!J13,'С2'!J13,'С3'!J13,'С4'!J13)/COUNT('С1'!J13,'С2'!J13,'С3'!J13,'С4'!J13)</f>
        <v>0.75</v>
      </c>
      <c r="N25" s="85">
        <f>SUM('С1'!K13,'С2'!K13,'С3'!K13,'С4'!K13)/COUNT('С1'!K13,'С2'!K13,'С3'!K13,'С4'!K13)</f>
        <v>3</v>
      </c>
      <c r="O25" s="85">
        <f>SUM('С1'!L13,'С2'!L13,'С3'!L13,'С4'!L13)/COUNT('С1'!L13,'С2'!L13,'С3'!L13,'С4'!L13)</f>
        <v>3</v>
      </c>
      <c r="P25" s="85">
        <f>I25+J25+K26+N25+O25</f>
        <v>55.25</v>
      </c>
      <c r="Q25" s="102">
        <v>7</v>
      </c>
      <c r="R25" s="100">
        <f>P25/T11</f>
        <v>0.6314285714285715</v>
      </c>
      <c r="S25" s="98"/>
    </row>
    <row r="26" spans="1:19" ht="22.5" customHeight="1">
      <c r="A26" s="130"/>
      <c r="B26" s="88"/>
      <c r="C26" s="105"/>
      <c r="D26" s="94"/>
      <c r="E26" s="88"/>
      <c r="F26" s="88"/>
      <c r="G26" s="90"/>
      <c r="H26" s="88"/>
      <c r="I26" s="86"/>
      <c r="J26" s="86"/>
      <c r="K26" s="95">
        <f>K25+L25+M25</f>
        <v>2.5</v>
      </c>
      <c r="L26" s="96"/>
      <c r="M26" s="97"/>
      <c r="N26" s="86"/>
      <c r="O26" s="86"/>
      <c r="P26" s="86"/>
      <c r="Q26" s="103"/>
      <c r="R26" s="101"/>
      <c r="S26" s="99"/>
    </row>
    <row r="27" spans="1:19" ht="30" customHeight="1">
      <c r="A27" s="129">
        <v>8</v>
      </c>
      <c r="B27" s="87" t="str">
        <f>'Г8'!D6</f>
        <v>Попов Валерий Фридрихович
Удмуртская республика, г. Воткинск, клуб туристов ,,ВездеХод''</v>
      </c>
      <c r="C27" s="104" t="str">
        <f>'Г8'!D10</f>
        <v>Ларионов Станислав Владимирович, 1991, 5ГУ      Мудрынин Александр Вениаминович, 1952, 5ГУ           Попов Валерий Фридрихович, 1964, 5ГР                Попова Ольга Юрьевна, 1961, 5ГУ                         Чикунов Александр Владимирович, 1971, 3ГУ</v>
      </c>
      <c r="D27" s="93" t="str">
        <f>'Г8'!B40</f>
        <v> Хребет Терскей-Алатоо, Центральный Тянь-Шань</v>
      </c>
      <c r="E27" s="87" t="str">
        <f>'Г8'!B3</f>
        <v>4 с эл. 5</v>
      </c>
      <c r="F27" s="87" t="str">
        <f>'Г8'!$C$3</f>
        <v>4 с эл.5</v>
      </c>
      <c r="G27" s="89">
        <f>COUNTA('Г8'!B10:'Г8'!B39)</f>
        <v>5</v>
      </c>
      <c r="H27" s="87" t="str">
        <f>'Г8'!B42</f>
        <v>25.07-23.08</v>
      </c>
      <c r="I27" s="85">
        <f>SUM('С1'!F14,'С2'!F14,'С3'!F14,'С4'!F14)/COUNT('С1'!F14,'С2'!F14,'С3'!F14,'С4'!F14)</f>
        <v>49.5</v>
      </c>
      <c r="J27" s="85">
        <f>SUM('С1'!G14,'С2'!G14,'С3'!G14,'С4'!G14)/COUNT('С1'!G14,'С2'!G14,'С3'!G14,'С4'!G14)</f>
        <v>3.5</v>
      </c>
      <c r="K27" s="49">
        <f>SUM('С1'!H14,'С2'!H14,'С3'!H14,'С4'!H14)/COUNT('С1'!H14,'С2'!H14,'С3'!H14,'С4'!H14)</f>
        <v>0.25</v>
      </c>
      <c r="L27" s="49">
        <f>SUM('С1'!I14,'С2'!I14,'С3'!I14,'С4'!I14)/COUNT('С1'!I14,'С2'!I14,'С3'!I14,'С4'!I14)</f>
        <v>1.25</v>
      </c>
      <c r="M27" s="49">
        <f>SUM('С1'!J14,'С2'!J14,'С3'!J14,'С4'!J14)/COUNT('С1'!J14,'С2'!J14,'С3'!J14,'С4'!J14)</f>
        <v>0.25</v>
      </c>
      <c r="N27" s="85">
        <f>SUM('С1'!K14,'С2'!K14,'С3'!K14,'С4'!K14)/COUNT('С1'!K14,'С2'!K14,'С3'!K14,'С4'!K14)</f>
        <v>2.75</v>
      </c>
      <c r="O27" s="85">
        <f>SUM('С1'!L14,'С2'!L14,'С3'!L14,'С4'!L14)/COUNT('С1'!L14,'С2'!L14,'С3'!L14,'С4'!L14)</f>
        <v>3.5</v>
      </c>
      <c r="P27" s="85">
        <f>I27+J27+K28+N27+O27</f>
        <v>61</v>
      </c>
      <c r="Q27" s="102">
        <v>4</v>
      </c>
      <c r="R27" s="100">
        <f>P27/T11</f>
        <v>0.6971428571428572</v>
      </c>
      <c r="S27" s="98"/>
    </row>
    <row r="28" spans="1:19" ht="30" customHeight="1">
      <c r="A28" s="130"/>
      <c r="B28" s="88"/>
      <c r="C28" s="105"/>
      <c r="D28" s="94"/>
      <c r="E28" s="88"/>
      <c r="F28" s="88"/>
      <c r="G28" s="90"/>
      <c r="H28" s="88"/>
      <c r="I28" s="86"/>
      <c r="J28" s="86"/>
      <c r="K28" s="95">
        <f>K27+L27+M27</f>
        <v>1.75</v>
      </c>
      <c r="L28" s="96"/>
      <c r="M28" s="97"/>
      <c r="N28" s="86"/>
      <c r="O28" s="86"/>
      <c r="P28" s="86"/>
      <c r="Q28" s="103"/>
      <c r="R28" s="101"/>
      <c r="S28" s="99"/>
    </row>
    <row r="29" spans="1:19" ht="30" customHeight="1">
      <c r="A29" s="129">
        <v>9</v>
      </c>
      <c r="B29" s="87" t="str">
        <f>'Г9'!D6</f>
        <v>Хмелёв Станислав Николаевич
МКК т/к "Vitalis" БГМУ, г.Уфа</v>
      </c>
      <c r="C29" s="104" t="str">
        <f>'Г9'!D10</f>
        <v>Гайсин Ильнур Фанилевич, 1991, 3ГУ                Дунюшкин Матвей Николаевич, 1987, 2ГУ          Кашичкин Юрий Олегович, 1989, 2ГУ                Кунаккулов Азат Хамитович, 1986, 1ГУ             Погорелов Михаил Сергеевич, 2ГУ, 1994           Хмелёв Станислав Николаевич, 1981, 2ГР, 3ГУ   </v>
      </c>
      <c r="D29" s="93" t="str">
        <f>'Г9'!B40</f>
        <v>Хребет Терскей Алатау, Центральный Тянь-Шань</v>
      </c>
      <c r="E29" s="87">
        <f>'Г9'!B3</f>
        <v>3</v>
      </c>
      <c r="F29" s="87">
        <f>'Г9'!$C$3</f>
        <v>3</v>
      </c>
      <c r="G29" s="89">
        <f>COUNTA('Г9'!B10:'Г9'!B39)</f>
        <v>6</v>
      </c>
      <c r="H29" s="87" t="str">
        <f>'Г9'!B42</f>
        <v>03.08 - 25.08.2014</v>
      </c>
      <c r="I29" s="85">
        <f>SUM('С1'!F15,'С2'!F15,'С3'!F15,'С4'!F15)/COUNT('С1'!F15,'С2'!F15,'С3'!F15,'С4'!F15)</f>
        <v>20</v>
      </c>
      <c r="J29" s="85">
        <f>SUM('С1'!G15,'С2'!G15,'С3'!G15,'С4'!G15)/COUNT('С1'!G15,'С2'!G15,'С3'!G15,'С4'!G15)</f>
        <v>0.5</v>
      </c>
      <c r="K29" s="49">
        <f>SUM('С1'!H15,'С2'!H15,'С3'!H15,'С4'!H15)/COUNT('С1'!H15,'С2'!H15,'С3'!H15,'С4'!H15)</f>
        <v>0.75</v>
      </c>
      <c r="L29" s="49">
        <f>SUM('С1'!I15,'С2'!I15,'С3'!I15,'С4'!I15)/COUNT('С1'!I15,'С2'!I15,'С3'!I15,'С4'!I15)</f>
        <v>0.25</v>
      </c>
      <c r="M29" s="49">
        <f>SUM('С1'!J15,'С2'!J15,'С3'!J15,'С4'!J15)/COUNT('С1'!J15,'С2'!J15,'С3'!J15,'С4'!J15)</f>
        <v>0</v>
      </c>
      <c r="N29" s="85">
        <f>SUM('С1'!K15,'С2'!K15,'С3'!K15,'С4'!K15)/COUNT('С1'!K15,'С2'!K15,'С3'!K15,'С4'!K15)</f>
        <v>0.5</v>
      </c>
      <c r="O29" s="85">
        <f>SUM('С1'!L15,'С2'!L15,'С3'!L15,'С4'!L15)/COUNT('С1'!L15,'С2'!L15,'С3'!L15,'С4'!L15)</f>
        <v>1.75</v>
      </c>
      <c r="P29" s="85">
        <f>I29+J29+K30+N29+O29</f>
        <v>23.75</v>
      </c>
      <c r="Q29" s="102">
        <v>12</v>
      </c>
      <c r="R29" s="100">
        <f>P29/T11</f>
        <v>0.2714285714285714</v>
      </c>
      <c r="S29" s="98"/>
    </row>
    <row r="30" spans="1:19" ht="43.5" customHeight="1">
      <c r="A30" s="130"/>
      <c r="B30" s="88"/>
      <c r="C30" s="105"/>
      <c r="D30" s="94"/>
      <c r="E30" s="88"/>
      <c r="F30" s="88"/>
      <c r="G30" s="90"/>
      <c r="H30" s="88"/>
      <c r="I30" s="86"/>
      <c r="J30" s="86"/>
      <c r="K30" s="95">
        <f>K29+L29+M29</f>
        <v>1</v>
      </c>
      <c r="L30" s="96"/>
      <c r="M30" s="97"/>
      <c r="N30" s="86"/>
      <c r="O30" s="86"/>
      <c r="P30" s="86"/>
      <c r="Q30" s="103"/>
      <c r="R30" s="101"/>
      <c r="S30" s="99"/>
    </row>
    <row r="31" spans="1:19" ht="30" customHeight="1">
      <c r="A31" s="129">
        <v>10</v>
      </c>
      <c r="B31" s="87" t="str">
        <f>'Г10'!D6</f>
        <v>Рыбальченко Андрей Николаевич
г.Донецк, Донецкая областная федерация спортивного туризма</v>
      </c>
      <c r="C31" s="104" t="str">
        <f>'Г10'!D10</f>
        <v>Рыбальченко Андрей Миколаевич, 1968, 5ГУ, 5ГР     Спиридонов Владислав Миколаевич, 1982, 5ГУ        Тарасенко Сергей Володимирович, 1972, 2ГУ          Голбунов Александр Юрьевич, 1985, 5ГУ                Бойко Ольга Викторовна, 1980, 5ГУ                        Покоева Екатерина Петровна, 1979, 2 альп.разр</v>
      </c>
      <c r="D31" s="93" t="str">
        <f>'Г10'!B40</f>
        <v>Приэльбрусье, Центральный Кавказ</v>
      </c>
      <c r="E31" s="87">
        <f>'Г10'!B3</f>
        <v>4</v>
      </c>
      <c r="F31" s="87">
        <f>'Г10'!$C$3</f>
        <v>4</v>
      </c>
      <c r="G31" s="89">
        <f>COUNTA('Г10'!B10:B15)</f>
        <v>6</v>
      </c>
      <c r="H31" s="87" t="str">
        <f>'Г10'!B42</f>
        <v>01.08 - 19.08.2014</v>
      </c>
      <c r="I31" s="85">
        <f>SUM('С1'!F16,'С2'!F16,'С3'!F16,'С4'!F16)/COUNT('С1'!F16,'С2'!F16,'С3'!F16,'С4'!F16)</f>
        <v>39.25</v>
      </c>
      <c r="J31" s="85">
        <f>SUM('С1'!G16,'С2'!G16,'С3'!G16,'С4'!G16)/COUNT('С1'!G16,'С2'!G16,'С3'!G16,'С4'!G16)</f>
        <v>1.75</v>
      </c>
      <c r="K31" s="49">
        <f>SUM('С1'!H16,'С2'!H16,'С3'!H16,'С4'!H16)/COUNT('С1'!H16,'С2'!H16,'С3'!H16,'С4'!H16)</f>
        <v>0.75</v>
      </c>
      <c r="L31" s="49">
        <f>SUM('С1'!I16,'С2'!I16,'С3'!I16,'С4'!I16)/COUNT('С1'!I16,'С2'!I16,'С3'!I16,'С4'!I16)</f>
        <v>0.75</v>
      </c>
      <c r="M31" s="49">
        <f>SUM('С1'!J16,'С2'!J16,'С3'!J16,'С4'!J16)/COUNT('С1'!J16,'С2'!J16,'С3'!J16,'С4'!J16)</f>
        <v>0.75</v>
      </c>
      <c r="N31" s="85">
        <f>SUM('С1'!K16,'С2'!K16,'С3'!K16,'С4'!K16)/COUNT('С1'!K16,'С2'!K16,'С3'!K16,'С4'!K16)</f>
        <v>1.25</v>
      </c>
      <c r="O31" s="85">
        <f>SUM('С1'!L16,'С2'!L16,'С3'!L16,'С4'!L16)/COUNT('С1'!L16,'С2'!L16,'С3'!L16,'С4'!L16)</f>
        <v>2.5</v>
      </c>
      <c r="P31" s="85">
        <f>I31+J31+K32+N31+O31</f>
        <v>47</v>
      </c>
      <c r="Q31" s="102">
        <v>8</v>
      </c>
      <c r="R31" s="100">
        <f>P31/T11</f>
        <v>0.5371428571428571</v>
      </c>
      <c r="S31" s="98"/>
    </row>
    <row r="32" spans="1:19" ht="43.5" customHeight="1">
      <c r="A32" s="130"/>
      <c r="B32" s="88"/>
      <c r="C32" s="105"/>
      <c r="D32" s="94"/>
      <c r="E32" s="88"/>
      <c r="F32" s="88"/>
      <c r="G32" s="90"/>
      <c r="H32" s="88"/>
      <c r="I32" s="86"/>
      <c r="J32" s="86"/>
      <c r="K32" s="95">
        <f>K31+L31+M31</f>
        <v>2.25</v>
      </c>
      <c r="L32" s="96"/>
      <c r="M32" s="97"/>
      <c r="N32" s="86"/>
      <c r="O32" s="86"/>
      <c r="P32" s="86"/>
      <c r="Q32" s="103"/>
      <c r="R32" s="101"/>
      <c r="S32" s="99"/>
    </row>
    <row r="33" spans="1:19" ht="15">
      <c r="A33" s="129">
        <v>11</v>
      </c>
      <c r="B33" s="87" t="str">
        <f>'Г11'!D6</f>
        <v>Лукьянов Олег Ганнадьевич
т/к «Vitalis», БГМУ (г. Уфа)</v>
      </c>
      <c r="C33" s="104" t="str">
        <f>'Г11'!D10</f>
        <v>Безруков Евгений Владимирович, 1987, 3ГУ Долганов Георгий Иванович, 1988, 2ГУ        Лебедева Кристина Юрьевна, 1983, 3разр.альп.                 Лукьянов Олег Ганнадьевич, 1963, 6ГУ, 5ГР       Мурсалимов Тимур Талгатович, 1981, 2ГУ           Нечаева Мария Сергеевна, 1982, 3ГУ                Никонов Максим Анатольевич, 1988, 2ГУ              Нурыев Шамиль Булатович, 1985, 3разр.альп.       Штинов Владимир Анатольевич, 1982, 2ГР          </v>
      </c>
      <c r="D33" s="93" t="str">
        <f>'Г11'!B40</f>
        <v>Киргизский хребет, Сев. Тянь-Шань</v>
      </c>
      <c r="E33" s="87">
        <f>'Г11'!B3</f>
        <v>3</v>
      </c>
      <c r="F33" s="87">
        <f>'Г11'!$C$3</f>
        <v>3</v>
      </c>
      <c r="G33" s="89">
        <f>COUNTA('Г11'!B10:'Г11'!B39)</f>
        <v>9</v>
      </c>
      <c r="H33" s="87">
        <f>'Г11'!B42</f>
        <v>0</v>
      </c>
      <c r="I33" s="85">
        <f>SUM('С1'!F17,'С2'!F17,'С3'!F17,'С4'!F17)/COUNT('С1'!F17,'С2'!F17,'С3'!F17,'С4'!F17)</f>
        <v>23.25</v>
      </c>
      <c r="J33" s="85">
        <f>SUM('С1'!G17,'С2'!G17,'С3'!G17,'С4'!G17)/COUNT('С1'!G17,'С2'!G17,'С3'!G17,'С4'!G17)</f>
        <v>0.25</v>
      </c>
      <c r="K33" s="49">
        <f>SUM('С1'!H17,'С2'!H17,'С3'!H17,'С4'!H17)/COUNT('С1'!H17,'С2'!H17,'С3'!H17,'С4'!H17)</f>
        <v>1.75</v>
      </c>
      <c r="L33" s="49">
        <f>SUM('С1'!I17,'С2'!I17,'С3'!I17,'С4'!I17)/COUNT('С1'!I17,'С2'!I17,'С3'!I17,'С4'!I17)</f>
        <v>1.25</v>
      </c>
      <c r="M33" s="49">
        <f>SUM('С1'!J17,'С2'!J17,'С3'!J17,'С4'!J17)/COUNT('С1'!J17,'С2'!J17,'С3'!J17,'С4'!J17)</f>
        <v>1.5</v>
      </c>
      <c r="N33" s="85">
        <f>SUM('С1'!K17,'С2'!K17,'С3'!K17,'С4'!K17)/COUNT('С1'!K17,'С2'!K17,'С3'!K17,'С4'!K17)</f>
        <v>3.25</v>
      </c>
      <c r="O33" s="85">
        <f>SUM('С1'!L17,'С2'!L17,'С3'!L17,'С4'!L17)/COUNT('С1'!L17,'С2'!L17,'С3'!L17,'С4'!L17)</f>
        <v>2.5</v>
      </c>
      <c r="P33" s="85">
        <f>I33+J33+K34+N33+O33</f>
        <v>33.75</v>
      </c>
      <c r="Q33" s="102">
        <v>9</v>
      </c>
      <c r="R33" s="100">
        <f>P33/T11</f>
        <v>0.38571428571428573</v>
      </c>
      <c r="S33" s="98"/>
    </row>
    <row r="34" spans="1:19" ht="90.75" customHeight="1">
      <c r="A34" s="130"/>
      <c r="B34" s="88"/>
      <c r="C34" s="105"/>
      <c r="D34" s="94"/>
      <c r="E34" s="88"/>
      <c r="F34" s="88"/>
      <c r="G34" s="90"/>
      <c r="H34" s="88"/>
      <c r="I34" s="86"/>
      <c r="J34" s="86"/>
      <c r="K34" s="95">
        <f>K33+L33+M33</f>
        <v>4.5</v>
      </c>
      <c r="L34" s="96"/>
      <c r="M34" s="97"/>
      <c r="N34" s="86"/>
      <c r="O34" s="86"/>
      <c r="P34" s="86"/>
      <c r="Q34" s="103"/>
      <c r="R34" s="101"/>
      <c r="S34" s="99"/>
    </row>
    <row r="35" spans="1:19" ht="15">
      <c r="A35" s="129">
        <v>12</v>
      </c>
      <c r="B35" s="87" t="str">
        <f>'Г12'!D6</f>
        <v>Валиев Альберт Шамильевич
Башкирская РМКК, г.Уфа</v>
      </c>
      <c r="C35" s="104" t="str">
        <f>'Г12'!D10</f>
        <v>Валиев Альберт Шамильевич, 1981, 6ГУ, 3ГР     Габдрахманов Марсель Маратович, 1984, 2ГУ    Чернов Виталий Евгениевич, 1981, 3ГУ               Чернов Андрей Евгениевич, 1985, 3ГУ                 Латыпов Роберт Эльбарович, 1981, 3ГУ</v>
      </c>
      <c r="D35" s="93" t="str">
        <f>'Г12'!B40</f>
        <v>Сев. Тянь-Шань, Киргизский хребет</v>
      </c>
      <c r="E35" s="87">
        <f>'Г12'!B3</f>
        <v>4</v>
      </c>
      <c r="F35" s="87">
        <f>'Г12'!$C$3</f>
        <v>4</v>
      </c>
      <c r="G35" s="89">
        <f>COUNTA('Г12'!B10:'Г12'!B39)</f>
        <v>5</v>
      </c>
      <c r="H35" s="87" t="str">
        <f>'Г12'!B42</f>
        <v>10.08.2014 – 1.09.2014</v>
      </c>
      <c r="I35" s="85">
        <f>SUM('С1'!F18,'С2'!F18,'С3'!F18,'С4'!F18)/COUNT('С1'!F18,'С2'!F18,'С3'!F18,'С4'!F18)</f>
        <v>44.75</v>
      </c>
      <c r="J35" s="85">
        <f>SUM('С1'!G18,'С2'!G18,'С3'!G18,'С4'!G18)/COUNT('С1'!G18,'С2'!G18,'С3'!G18,'С4'!G18)</f>
        <v>2.75</v>
      </c>
      <c r="K35" s="49">
        <f>SUM('С1'!H18,'С2'!H18,'С3'!H18,'С4'!H18)/COUNT('С1'!H18,'С2'!H18,'С3'!H18,'С4'!H18)</f>
        <v>1.5</v>
      </c>
      <c r="L35" s="49">
        <f>SUM('С1'!I18,'С2'!I18,'С3'!I18,'С4'!I18)/COUNT('С1'!I18,'С2'!I18,'С3'!I18,'С4'!I18)</f>
        <v>1.5</v>
      </c>
      <c r="M35" s="49">
        <f>SUM('С1'!J18,'С2'!J18,'С3'!J18,'С4'!J18)/COUNT('С1'!J18,'С2'!J18,'С3'!J18,'С4'!J18)</f>
        <v>1</v>
      </c>
      <c r="N35" s="85">
        <f>SUM('С1'!K18,'С2'!K18,'С3'!K18,'С4'!K18)/COUNT('С1'!K18,'С2'!K18,'С3'!K18,'С4'!K18)</f>
        <v>4.25</v>
      </c>
      <c r="O35" s="85">
        <f>SUM('С1'!L18,'С2'!L18,'С3'!L18,'С4'!L18)/COUNT('С1'!L18,'С2'!L18,'С3'!L18,'С4'!L18)</f>
        <v>3</v>
      </c>
      <c r="P35" s="85">
        <f>I35+J35+K36+N35+O35</f>
        <v>58.75</v>
      </c>
      <c r="Q35" s="102">
        <v>5</v>
      </c>
      <c r="R35" s="100">
        <f>P35/T11</f>
        <v>0.6714285714285714</v>
      </c>
      <c r="S35" s="98"/>
    </row>
    <row r="36" spans="1:19" ht="45" customHeight="1">
      <c r="A36" s="130"/>
      <c r="B36" s="88"/>
      <c r="C36" s="105"/>
      <c r="D36" s="94"/>
      <c r="E36" s="88"/>
      <c r="F36" s="88"/>
      <c r="G36" s="90"/>
      <c r="H36" s="88"/>
      <c r="I36" s="86"/>
      <c r="J36" s="86"/>
      <c r="K36" s="95">
        <f>K35+L35+M35</f>
        <v>4</v>
      </c>
      <c r="L36" s="96"/>
      <c r="M36" s="97"/>
      <c r="N36" s="86"/>
      <c r="O36" s="86"/>
      <c r="P36" s="86"/>
      <c r="Q36" s="103"/>
      <c r="R36" s="101"/>
      <c r="S36" s="99"/>
    </row>
    <row r="37" spans="1:19" ht="15" hidden="1">
      <c r="A37" s="129">
        <v>13</v>
      </c>
      <c r="B37" s="93">
        <f>'Г13'!D6</f>
        <v>0</v>
      </c>
      <c r="C37" s="91">
        <f>'Г13'!D41</f>
        <v>0</v>
      </c>
      <c r="D37" s="93">
        <f>'Г13'!B40</f>
        <v>0</v>
      </c>
      <c r="E37" s="87">
        <f>'Г13'!B3</f>
        <v>0</v>
      </c>
      <c r="F37" s="87"/>
      <c r="G37" s="89">
        <f>COUNTA('Г13'!B10:'Г13'!B39)</f>
        <v>0</v>
      </c>
      <c r="H37" s="87">
        <f>'Г13'!B42</f>
        <v>0</v>
      </c>
      <c r="I37" s="85">
        <f>SUM('С1'!F19,'С2'!F19,'С3'!F19,'С4'!F19)/COUNT('С1'!F19,'С2'!F19,'С3'!F19,'С4'!F19)</f>
        <v>0</v>
      </c>
      <c r="J37" s="85">
        <f>SUM('С1'!G19,'С2'!G19,'С3'!G19,'С4'!G19)/COUNT('С1'!G19,'С2'!G19,'С3'!G19,'С4'!G19)</f>
        <v>0</v>
      </c>
      <c r="K37" s="49">
        <f>SUM('С1'!H19,'С2'!H19,'С3'!H19,'С4'!H19)/COUNT('С1'!H19,'С2'!H19,'С3'!H19,'С4'!H19)</f>
        <v>0</v>
      </c>
      <c r="L37" s="49">
        <f>SUM('С1'!I19,'С2'!I19,'С3'!I19,'С4'!I19)/COUNT('С1'!I19,'С2'!I19,'С3'!I19,'С4'!I19)</f>
        <v>0</v>
      </c>
      <c r="M37" s="49">
        <f>SUM('С1'!J19,'С2'!J19,'С3'!J19,'С4'!J19)/COUNT('С1'!J19,'С2'!J19,'С3'!J19,'С4'!J19)</f>
        <v>0</v>
      </c>
      <c r="N37" s="85">
        <f>SUM('С1'!K19,'С2'!K19,'С3'!K19,'С4'!K19)/COUNT('С1'!K19,'С2'!K19,'С3'!K19,'С4'!K19)</f>
        <v>0</v>
      </c>
      <c r="O37" s="85">
        <f>SUM('С1'!L19,'С2'!L19,'С3'!L19,'С4'!L19)/COUNT('С1'!L19,'С2'!L19,'С3'!L19,'С4'!L19)</f>
        <v>0</v>
      </c>
      <c r="P37" s="85">
        <f>I37+J37+K38+N37+O37</f>
        <v>0</v>
      </c>
      <c r="Q37" s="102"/>
      <c r="R37" s="100">
        <f>P37/T11</f>
        <v>0</v>
      </c>
      <c r="S37" s="98"/>
    </row>
    <row r="38" spans="1:19" ht="15" hidden="1">
      <c r="A38" s="130"/>
      <c r="B38" s="94"/>
      <c r="C38" s="92"/>
      <c r="D38" s="94"/>
      <c r="E38" s="88"/>
      <c r="F38" s="88"/>
      <c r="G38" s="90"/>
      <c r="H38" s="88"/>
      <c r="I38" s="86"/>
      <c r="J38" s="86"/>
      <c r="K38" s="95">
        <f>K37+L37+M37</f>
        <v>0</v>
      </c>
      <c r="L38" s="96"/>
      <c r="M38" s="97"/>
      <c r="N38" s="86"/>
      <c r="O38" s="86"/>
      <c r="P38" s="86"/>
      <c r="Q38" s="103"/>
      <c r="R38" s="101"/>
      <c r="S38" s="99"/>
    </row>
    <row r="39" spans="1:19" ht="15" hidden="1">
      <c r="A39" s="129">
        <v>14</v>
      </c>
      <c r="B39" s="93">
        <f>'Г14'!D6</f>
        <v>0</v>
      </c>
      <c r="C39" s="91">
        <f>'Г14'!D41</f>
        <v>0</v>
      </c>
      <c r="D39" s="93">
        <f>'Г14'!B40</f>
        <v>0</v>
      </c>
      <c r="E39" s="87">
        <f>'Г14'!B3</f>
        <v>0</v>
      </c>
      <c r="F39" s="87"/>
      <c r="G39" s="89">
        <f>COUNTA('Г14'!B10:'Г14'!B39)</f>
        <v>0</v>
      </c>
      <c r="H39" s="87">
        <f>'Г14'!B42</f>
        <v>0</v>
      </c>
      <c r="I39" s="85">
        <f>SUM('С1'!F20,'С2'!F20,'С3'!F20,'С4'!F20)/COUNT('С1'!F20,'С2'!F20,'С3'!F20,'С4'!F20)</f>
        <v>0</v>
      </c>
      <c r="J39" s="85">
        <f>SUM('С1'!G20,'С2'!G20,'С3'!G20,'С4'!G20)/COUNT('С1'!G20,'С2'!G20,'С3'!G20,'С4'!G20)</f>
        <v>0</v>
      </c>
      <c r="K39" s="49">
        <f>SUM('С1'!H20,'С2'!H20,'С3'!H20,'С4'!H20)/COUNT('С1'!H20,'С2'!H20,'С3'!H20,'С4'!H20)</f>
        <v>0</v>
      </c>
      <c r="L39" s="49">
        <f>SUM('С1'!I20,'С2'!I20,'С3'!I20,'С4'!I20)/COUNT('С1'!I20,'С2'!I20,'С3'!I20,'С4'!I20)</f>
        <v>0</v>
      </c>
      <c r="M39" s="49">
        <f>SUM('С1'!J20,'С2'!J20,'С3'!J20,'С4'!J20)/COUNT('С1'!J20,'С2'!J20,'С3'!J20,'С4'!J20)</f>
        <v>0</v>
      </c>
      <c r="N39" s="85">
        <f>SUM('С1'!K20,'С2'!K20,'С3'!K20,'С4'!K20)/COUNT('С1'!K20,'С2'!K20,'С3'!K20,'С4'!K20)</f>
        <v>0</v>
      </c>
      <c r="O39" s="85">
        <f>SUM('С1'!L20,'С2'!L20,'С3'!L20,'С4'!L20)/COUNT('С1'!L20,'С2'!L20,'С3'!L20,'С4'!L20)</f>
        <v>0</v>
      </c>
      <c r="P39" s="85">
        <f>I39+J39+K40+N39+O39</f>
        <v>0</v>
      </c>
      <c r="Q39" s="102"/>
      <c r="R39" s="100">
        <f>P39/T11</f>
        <v>0</v>
      </c>
      <c r="S39" s="98"/>
    </row>
    <row r="40" spans="1:19" ht="15" hidden="1">
      <c r="A40" s="130"/>
      <c r="B40" s="94"/>
      <c r="C40" s="92"/>
      <c r="D40" s="94"/>
      <c r="E40" s="88"/>
      <c r="F40" s="88"/>
      <c r="G40" s="90"/>
      <c r="H40" s="88"/>
      <c r="I40" s="86"/>
      <c r="J40" s="86"/>
      <c r="K40" s="95">
        <f>K39+L39+M39</f>
        <v>0</v>
      </c>
      <c r="L40" s="96"/>
      <c r="M40" s="97"/>
      <c r="N40" s="86"/>
      <c r="O40" s="86"/>
      <c r="P40" s="86"/>
      <c r="Q40" s="103"/>
      <c r="R40" s="101"/>
      <c r="S40" s="99"/>
    </row>
    <row r="41" spans="1:19" ht="15" hidden="1">
      <c r="A41" s="129">
        <v>15</v>
      </c>
      <c r="B41" s="93">
        <f>'Г15'!D6</f>
        <v>0</v>
      </c>
      <c r="C41" s="91">
        <f>'Г15'!D41</f>
        <v>0</v>
      </c>
      <c r="D41" s="93">
        <f>'Г15'!B40</f>
        <v>0</v>
      </c>
      <c r="E41" s="87">
        <f>'Г15'!B3</f>
        <v>0</v>
      </c>
      <c r="F41" s="87"/>
      <c r="G41" s="89">
        <f>COUNTA('Г15'!B10:'Г15'!B39)</f>
        <v>0</v>
      </c>
      <c r="H41" s="87">
        <f>'Г15'!B42</f>
        <v>0</v>
      </c>
      <c r="I41" s="85">
        <f>SUM('С1'!F21,'С2'!F21,'С3'!F21,'С4'!F21)/COUNT('С1'!F21,'С2'!F21,'С3'!F21,'С4'!F21)</f>
        <v>0</v>
      </c>
      <c r="J41" s="85">
        <f>SUM('С1'!G21,'С2'!G21,'С3'!G21,'С4'!G21)/COUNT('С1'!G21,'С2'!G21,'С3'!G21,'С4'!G21)</f>
        <v>0</v>
      </c>
      <c r="K41" s="49">
        <f>SUM('С1'!H21,'С2'!H21,'С3'!H21,'С4'!H21)/COUNT('С1'!H21,'С2'!H21,'С3'!H21,'С4'!H21)</f>
        <v>0</v>
      </c>
      <c r="L41" s="49">
        <f>SUM('С1'!I21,'С2'!I21,'С3'!I21,'С4'!I21)/COUNT('С1'!I21,'С2'!I21,'С3'!I21,'С4'!I21)</f>
        <v>0</v>
      </c>
      <c r="M41" s="49">
        <f>SUM('С1'!J21,'С2'!J21,'С3'!J21,'С4'!J21)/COUNT('С1'!J21,'С2'!J21,'С3'!J21,'С4'!J21)</f>
        <v>0</v>
      </c>
      <c r="N41" s="85">
        <f>SUM('С1'!K21,'С2'!K21,'С3'!K21,'С4'!K21)/COUNT('С1'!K21,'С2'!K21,'С3'!K21,'С4'!K21)</f>
        <v>0</v>
      </c>
      <c r="O41" s="85">
        <f>SUM('С1'!L21,'С2'!L21,'С3'!L21,'С4'!L21)/COUNT('С1'!L21,'С2'!L21,'С3'!L21,'С4'!L21)</f>
        <v>0</v>
      </c>
      <c r="P41" s="85">
        <f>I41+J41+K42+N41+O41</f>
        <v>0</v>
      </c>
      <c r="Q41" s="102"/>
      <c r="R41" s="100">
        <f>P41/T11</f>
        <v>0</v>
      </c>
      <c r="S41" s="98"/>
    </row>
    <row r="42" spans="1:19" ht="15" hidden="1">
      <c r="A42" s="130"/>
      <c r="B42" s="94"/>
      <c r="C42" s="92"/>
      <c r="D42" s="94"/>
      <c r="E42" s="88"/>
      <c r="F42" s="88"/>
      <c r="G42" s="90"/>
      <c r="H42" s="88"/>
      <c r="I42" s="86"/>
      <c r="J42" s="86"/>
      <c r="K42" s="95">
        <f>K41+L41+M41</f>
        <v>0</v>
      </c>
      <c r="L42" s="96"/>
      <c r="M42" s="97"/>
      <c r="N42" s="86"/>
      <c r="O42" s="86"/>
      <c r="P42" s="86"/>
      <c r="Q42" s="103"/>
      <c r="R42" s="101"/>
      <c r="S42" s="99"/>
    </row>
    <row r="43" spans="1:19" ht="15" hidden="1">
      <c r="A43" s="129">
        <v>16</v>
      </c>
      <c r="B43" s="93">
        <f>'Г16'!D6</f>
        <v>0</v>
      </c>
      <c r="C43" s="91">
        <f>'Г16'!D41</f>
        <v>0</v>
      </c>
      <c r="D43" s="93">
        <f>'Г16'!B40</f>
        <v>0</v>
      </c>
      <c r="E43" s="87">
        <f>'Г16'!B3</f>
        <v>0</v>
      </c>
      <c r="F43" s="87"/>
      <c r="G43" s="89">
        <f>COUNTA('Г16'!B10:'Г16'!B39)</f>
        <v>0</v>
      </c>
      <c r="H43" s="87">
        <f>'Г16'!B42</f>
        <v>0</v>
      </c>
      <c r="I43" s="85">
        <f>SUM('С1'!F22,'С2'!F22,'С3'!F22,'С4'!F22)/COUNT('С1'!F22,'С2'!F22,'С3'!F22,'С4'!F22)</f>
        <v>0</v>
      </c>
      <c r="J43" s="85">
        <f>SUM('С1'!G22,'С2'!G22,'С3'!G22,'С4'!G22)/COUNT('С1'!G22,'С2'!G22,'С3'!G22,'С4'!G22)</f>
        <v>0</v>
      </c>
      <c r="K43" s="49">
        <f>SUM('С1'!H22,'С2'!H22,'С3'!H22,'С4'!H22)/COUNT('С1'!H22,'С2'!H22,'С3'!H22,'С4'!H22)</f>
        <v>0</v>
      </c>
      <c r="L43" s="49">
        <f>SUM('С1'!I22,'С2'!I22,'С3'!I22,'С4'!I22)/COUNT('С1'!I22,'С2'!I22,'С3'!I22,'С4'!I22)</f>
        <v>0</v>
      </c>
      <c r="M43" s="49">
        <f>SUM('С1'!J22,'С2'!J22,'С3'!J22,'С4'!J22)/COUNT('С1'!J22,'С2'!J22,'С3'!J22,'С4'!J22)</f>
        <v>0</v>
      </c>
      <c r="N43" s="85">
        <f>SUM('С1'!K22,'С2'!K22,'С3'!K22,'С4'!K22)/COUNT('С1'!K22,'С2'!K22,'С3'!K22,'С4'!K22)</f>
        <v>0</v>
      </c>
      <c r="O43" s="85">
        <f>SUM('С1'!L22,'С2'!L22,'С3'!L22,'С4'!L22)/COUNT('С1'!L22,'С2'!L22,'С3'!L22,'С4'!L22)</f>
        <v>0</v>
      </c>
      <c r="P43" s="85">
        <f>I43+J43+K44+N43+O43</f>
        <v>0</v>
      </c>
      <c r="Q43" s="102"/>
      <c r="R43" s="100">
        <f>P43/T11</f>
        <v>0</v>
      </c>
      <c r="S43" s="98"/>
    </row>
    <row r="44" spans="1:19" ht="15" hidden="1">
      <c r="A44" s="130"/>
      <c r="B44" s="94"/>
      <c r="C44" s="92"/>
      <c r="D44" s="94"/>
      <c r="E44" s="88"/>
      <c r="F44" s="88"/>
      <c r="G44" s="90"/>
      <c r="H44" s="88"/>
      <c r="I44" s="86"/>
      <c r="J44" s="86"/>
      <c r="K44" s="95">
        <f>K43+L43+M43</f>
        <v>0</v>
      </c>
      <c r="L44" s="96"/>
      <c r="M44" s="97"/>
      <c r="N44" s="86"/>
      <c r="O44" s="86"/>
      <c r="P44" s="86"/>
      <c r="Q44" s="103"/>
      <c r="R44" s="101"/>
      <c r="S44" s="99"/>
    </row>
    <row r="45" spans="1:19" ht="15" hidden="1">
      <c r="A45" s="129">
        <v>17</v>
      </c>
      <c r="B45" s="93">
        <f>'Г17'!D6</f>
        <v>0</v>
      </c>
      <c r="C45" s="91">
        <f>'Г17'!D41</f>
        <v>0</v>
      </c>
      <c r="D45" s="93">
        <f>'Г17'!B40</f>
        <v>0</v>
      </c>
      <c r="E45" s="87">
        <f>'Г17'!B3</f>
        <v>0</v>
      </c>
      <c r="F45" s="87"/>
      <c r="G45" s="89">
        <f>COUNTA('Г17'!B10:'Г17'!B39)</f>
        <v>0</v>
      </c>
      <c r="H45" s="87">
        <f>'Г17'!B42</f>
        <v>0</v>
      </c>
      <c r="I45" s="85">
        <f>SUM('С1'!F23,'С2'!F23,'С3'!F23,'С4'!F23)/COUNT('С1'!F23,'С2'!F23,'С3'!F23,'С4'!F23)</f>
        <v>0</v>
      </c>
      <c r="J45" s="85">
        <f>SUM('С1'!G23,'С2'!G23,'С3'!G23,'С4'!G23)/COUNT('С1'!G23,'С2'!G23,'С3'!G23,'С4'!G23)</f>
        <v>0</v>
      </c>
      <c r="K45" s="49">
        <f>SUM('С1'!H23,'С2'!H23,'С3'!H23,'С4'!H23)/COUNT('С1'!H23,'С2'!H23,'С3'!H23,'С4'!H23)</f>
        <v>0</v>
      </c>
      <c r="L45" s="49">
        <f>SUM('С1'!I23,'С2'!I23,'С3'!I23,'С4'!I23)/COUNT('С1'!I23,'С2'!I23,'С3'!I23,'С4'!I23)</f>
        <v>0</v>
      </c>
      <c r="M45" s="49">
        <f>SUM('С1'!J23,'С2'!J23,'С3'!J23,'С4'!J23)/COUNT('С1'!J23,'С2'!J23,'С3'!J23,'С4'!J23)</f>
        <v>0</v>
      </c>
      <c r="N45" s="85">
        <f>SUM('С1'!K23,'С2'!K23,'С3'!K23,'С4'!K23)/COUNT('С1'!K23,'С2'!K23,'С3'!K23,'С4'!K23)</f>
        <v>0</v>
      </c>
      <c r="O45" s="85">
        <f>SUM('С1'!L23,'С2'!L23,'С3'!L23,'С4'!L23)/COUNT('С1'!L23,'С2'!L23,'С3'!L23,'С4'!L23)</f>
        <v>0</v>
      </c>
      <c r="P45" s="85">
        <f>I45+J45+K46+N45+O45</f>
        <v>0</v>
      </c>
      <c r="Q45" s="102"/>
      <c r="R45" s="100">
        <f>P45/T11</f>
        <v>0</v>
      </c>
      <c r="S45" s="98"/>
    </row>
    <row r="46" spans="1:19" ht="15" hidden="1">
      <c r="A46" s="130"/>
      <c r="B46" s="94"/>
      <c r="C46" s="92"/>
      <c r="D46" s="94"/>
      <c r="E46" s="88"/>
      <c r="F46" s="88"/>
      <c r="G46" s="90"/>
      <c r="H46" s="88"/>
      <c r="I46" s="86"/>
      <c r="J46" s="86"/>
      <c r="K46" s="95">
        <f>K45+L45+M45</f>
        <v>0</v>
      </c>
      <c r="L46" s="96"/>
      <c r="M46" s="97"/>
      <c r="N46" s="86"/>
      <c r="O46" s="86"/>
      <c r="P46" s="86"/>
      <c r="Q46" s="103"/>
      <c r="R46" s="101"/>
      <c r="S46" s="99"/>
    </row>
    <row r="47" spans="1:19" ht="15" hidden="1">
      <c r="A47" s="129">
        <v>18</v>
      </c>
      <c r="B47" s="93">
        <f>'Г18'!D6</f>
        <v>0</v>
      </c>
      <c r="C47" s="91">
        <f>'Г18'!D41</f>
        <v>0</v>
      </c>
      <c r="D47" s="93">
        <f>'Г18'!B40</f>
        <v>0</v>
      </c>
      <c r="E47" s="87">
        <f>'Г18'!B3</f>
        <v>0</v>
      </c>
      <c r="F47" s="87"/>
      <c r="G47" s="89">
        <f>COUNTA('Г18'!B10:'Г18'!B39)</f>
        <v>0</v>
      </c>
      <c r="H47" s="87">
        <f>'Г18'!B42</f>
        <v>0</v>
      </c>
      <c r="I47" s="85">
        <f>SUM('С1'!F24,'С2'!F24,'С3'!F24,'С4'!F24)/COUNT('С1'!F24,'С2'!F24,'С3'!F24,'С4'!F24)</f>
        <v>0</v>
      </c>
      <c r="J47" s="85">
        <f>SUM('С1'!G24,'С2'!G24,'С3'!G24,'С4'!G24)/COUNT('С1'!G24,'С2'!G24,'С3'!G24,'С4'!G24)</f>
        <v>0</v>
      </c>
      <c r="K47" s="49">
        <f>SUM('С1'!H24,'С2'!H24,'С3'!H24,'С4'!H24)/COUNT('С1'!H24,'С2'!H24,'С3'!H24,'С4'!H24)</f>
        <v>0</v>
      </c>
      <c r="L47" s="49">
        <f>SUM('С1'!I24,'С2'!I24,'С3'!I24,'С4'!I24)/COUNT('С1'!I24,'С2'!I24,'С3'!I24,'С4'!I24)</f>
        <v>0</v>
      </c>
      <c r="M47" s="49">
        <f>SUM('С1'!J24,'С2'!J24,'С3'!J24,'С4'!J24)/COUNT('С1'!J24,'С2'!J24,'С3'!J24,'С4'!J24)</f>
        <v>0</v>
      </c>
      <c r="N47" s="85">
        <f>SUM('С1'!K24,'С2'!K24,'С3'!K24,'С4'!K24)/COUNT('С1'!K24,'С2'!K24,'С3'!K24,'С4'!K24)</f>
        <v>0</v>
      </c>
      <c r="O47" s="85">
        <f>SUM('С1'!L24,'С2'!L24,'С3'!L24,'С4'!L24)/COUNT('С1'!L24,'С2'!L24,'С3'!L24,'С4'!L24)</f>
        <v>0</v>
      </c>
      <c r="P47" s="85">
        <f>I47+J47+K48+N47+O47</f>
        <v>0</v>
      </c>
      <c r="Q47" s="102"/>
      <c r="R47" s="100">
        <f>P47/T11</f>
        <v>0</v>
      </c>
      <c r="S47" s="98"/>
    </row>
    <row r="48" spans="1:19" ht="15" hidden="1">
      <c r="A48" s="130"/>
      <c r="B48" s="94"/>
      <c r="C48" s="92"/>
      <c r="D48" s="94"/>
      <c r="E48" s="88"/>
      <c r="F48" s="88"/>
      <c r="G48" s="90"/>
      <c r="H48" s="88"/>
      <c r="I48" s="86"/>
      <c r="J48" s="86"/>
      <c r="K48" s="95">
        <f>K47+L47+M47</f>
        <v>0</v>
      </c>
      <c r="L48" s="96"/>
      <c r="M48" s="97"/>
      <c r="N48" s="86"/>
      <c r="O48" s="86"/>
      <c r="P48" s="86"/>
      <c r="Q48" s="103"/>
      <c r="R48" s="101"/>
      <c r="S48" s="99"/>
    </row>
    <row r="49" spans="1:19" ht="15" hidden="1">
      <c r="A49" s="129">
        <v>19</v>
      </c>
      <c r="B49" s="93">
        <f>'Г19'!D6</f>
        <v>0</v>
      </c>
      <c r="C49" s="91">
        <f>'Г19'!D41</f>
        <v>0</v>
      </c>
      <c r="D49" s="93">
        <f>'Г19'!B40</f>
        <v>0</v>
      </c>
      <c r="E49" s="87">
        <f>'Г19'!B3</f>
        <v>0</v>
      </c>
      <c r="F49" s="87"/>
      <c r="G49" s="89">
        <f>COUNTA('Г19'!B10:'Г19'!B39)</f>
        <v>0</v>
      </c>
      <c r="H49" s="87">
        <f>'Г19'!B42</f>
        <v>0</v>
      </c>
      <c r="I49" s="85">
        <f>SUM('С1'!F25,'С2'!F25,'С3'!F25,'С4'!F25)/COUNT('С1'!F25,'С2'!F25,'С3'!F25,'С4'!F25)</f>
        <v>0</v>
      </c>
      <c r="J49" s="85">
        <f>SUM('С1'!G25,'С2'!G25,'С3'!G25,'С4'!G25)/COUNT('С1'!G25,'С2'!G25,'С3'!G25,'С4'!G25)</f>
        <v>0</v>
      </c>
      <c r="K49" s="49">
        <f>SUM('С1'!H25,'С2'!H25,'С3'!H25,'С4'!H25)/COUNT('С1'!H25,'С2'!H25,'С3'!H25,'С4'!H25)</f>
        <v>0</v>
      </c>
      <c r="L49" s="49">
        <f>SUM('С1'!I25,'С2'!I25,'С3'!I25,'С4'!I25)/COUNT('С1'!I25,'С2'!I25,'С3'!I25,'С4'!I25)</f>
        <v>0</v>
      </c>
      <c r="M49" s="49">
        <f>SUM('С1'!J25,'С2'!J25,'С3'!J25,'С4'!J25)/COUNT('С1'!J25,'С2'!J25,'С3'!J25,'С4'!J25)</f>
        <v>0</v>
      </c>
      <c r="N49" s="85">
        <f>SUM('С1'!K25,'С2'!K25,'С3'!K25,'С4'!K25)/COUNT('С1'!K25,'С2'!K25,'С3'!K25,'С4'!K25)</f>
        <v>0</v>
      </c>
      <c r="O49" s="85">
        <f>SUM('С1'!L25,'С2'!L25,'С3'!L25,'С4'!L25)/COUNT('С1'!L25,'С2'!L25,'С3'!L25,'С4'!L25)</f>
        <v>0</v>
      </c>
      <c r="P49" s="85">
        <f>I49+J49+K50+N49+O49</f>
        <v>0</v>
      </c>
      <c r="Q49" s="102"/>
      <c r="R49" s="100">
        <f>P49/T11</f>
        <v>0</v>
      </c>
      <c r="S49" s="98"/>
    </row>
    <row r="50" spans="1:19" ht="15" hidden="1">
      <c r="A50" s="130"/>
      <c r="B50" s="94"/>
      <c r="C50" s="92"/>
      <c r="D50" s="94"/>
      <c r="E50" s="88"/>
      <c r="F50" s="88"/>
      <c r="G50" s="90"/>
      <c r="H50" s="88"/>
      <c r="I50" s="86"/>
      <c r="J50" s="86"/>
      <c r="K50" s="95">
        <f>K49+L49+M49</f>
        <v>0</v>
      </c>
      <c r="L50" s="96"/>
      <c r="M50" s="97"/>
      <c r="N50" s="86"/>
      <c r="O50" s="86"/>
      <c r="P50" s="86"/>
      <c r="Q50" s="103"/>
      <c r="R50" s="101"/>
      <c r="S50" s="99"/>
    </row>
    <row r="51" spans="1:19" ht="15" hidden="1">
      <c r="A51" s="129">
        <v>20</v>
      </c>
      <c r="B51" s="93">
        <f>'Г20'!D6</f>
        <v>0</v>
      </c>
      <c r="C51" s="91">
        <f>'Г20'!D41</f>
        <v>0</v>
      </c>
      <c r="D51" s="93">
        <f>'Г20'!B40</f>
        <v>0</v>
      </c>
      <c r="E51" s="87">
        <f>'Г20'!B3</f>
        <v>0</v>
      </c>
      <c r="F51" s="87"/>
      <c r="G51" s="89">
        <f>COUNTA('Г20'!B10:'Г20'!B39)</f>
        <v>0</v>
      </c>
      <c r="H51" s="87">
        <f>'Г20'!B42</f>
        <v>0</v>
      </c>
      <c r="I51" s="85">
        <f>SUM('С1'!F26,'С2'!F26,'С3'!F26,'С4'!F26)/COUNT('С1'!F26,'С2'!F26,'С3'!F26,'С4'!F26)</f>
        <v>0</v>
      </c>
      <c r="J51" s="85">
        <f>SUM('С1'!G26,'С2'!G26,'С3'!G26,'С4'!G26)/COUNT('С1'!G26,'С2'!G26,'С3'!G26,'С4'!G26)</f>
        <v>0</v>
      </c>
      <c r="K51" s="49">
        <f>SUM('С1'!H26,'С2'!H26,'С3'!H26,'С4'!H26)/COUNT('С1'!H26,'С2'!H26,'С3'!H26,'С4'!H26)</f>
        <v>0</v>
      </c>
      <c r="L51" s="49">
        <f>SUM('С1'!I26,'С2'!I26,'С3'!I26,'С4'!I26)/COUNT('С1'!I26,'С2'!I26,'С3'!I26,'С4'!I26)</f>
        <v>0</v>
      </c>
      <c r="M51" s="49">
        <f>SUM('С1'!J26,'С2'!J26,'С3'!J26,'С4'!J26)/COUNT('С1'!J26,'С2'!J26,'С3'!J26,'С4'!J26)</f>
        <v>0</v>
      </c>
      <c r="N51" s="85">
        <f>SUM('С1'!K26,'С2'!K26,'С3'!K26,'С4'!K26)/COUNT('С1'!K26,'С2'!K26,'С3'!K26,'С4'!K26)</f>
        <v>0</v>
      </c>
      <c r="O51" s="85">
        <f>SUM('С1'!L26,'С2'!L26,'С3'!L26,'С4'!L26)/COUNT('С1'!L26,'С2'!L26,'С3'!L26,'С4'!L26)</f>
        <v>0</v>
      </c>
      <c r="P51" s="85">
        <f>I51+J51+K52+N51+O51</f>
        <v>0</v>
      </c>
      <c r="Q51" s="102"/>
      <c r="R51" s="100">
        <f>P51/T11</f>
        <v>0</v>
      </c>
      <c r="S51" s="98"/>
    </row>
    <row r="52" spans="1:19" ht="15" hidden="1">
      <c r="A52" s="130"/>
      <c r="B52" s="94"/>
      <c r="C52" s="92"/>
      <c r="D52" s="94"/>
      <c r="E52" s="88"/>
      <c r="F52" s="88"/>
      <c r="G52" s="90"/>
      <c r="H52" s="88"/>
      <c r="I52" s="86"/>
      <c r="J52" s="86"/>
      <c r="K52" s="95">
        <f>K51+L51+M51</f>
        <v>0</v>
      </c>
      <c r="L52" s="96"/>
      <c r="M52" s="97"/>
      <c r="N52" s="86"/>
      <c r="O52" s="86"/>
      <c r="P52" s="86"/>
      <c r="Q52" s="103"/>
      <c r="R52" s="101"/>
      <c r="S52" s="99"/>
    </row>
    <row r="53" spans="1:19" ht="15" hidden="1">
      <c r="A53" s="129">
        <v>21</v>
      </c>
      <c r="B53" s="93">
        <f>'Г21'!D6</f>
        <v>0</v>
      </c>
      <c r="C53" s="91">
        <f>'Г21'!D41</f>
        <v>0</v>
      </c>
      <c r="D53" s="93">
        <f>'Г21'!B40</f>
        <v>0</v>
      </c>
      <c r="E53" s="87">
        <f>'Г21'!B3</f>
        <v>0</v>
      </c>
      <c r="F53" s="87"/>
      <c r="G53" s="89">
        <f>COUNTA('Г21'!B10:'Г21'!B39)</f>
        <v>0</v>
      </c>
      <c r="H53" s="87">
        <f>'Г21'!B42</f>
        <v>0</v>
      </c>
      <c r="I53" s="85">
        <f>SUM('С1'!F27,'С2'!F27,'С3'!F27,'С4'!F27)/COUNT('С1'!F27,'С2'!F27,'С3'!F27,'С4'!F27)</f>
        <v>0</v>
      </c>
      <c r="J53" s="85">
        <f>SUM('С1'!G27,'С2'!G27,'С3'!G27,'С4'!G27)/COUNT('С1'!G27,'С2'!G27,'С3'!G27,'С4'!G27)</f>
        <v>0</v>
      </c>
      <c r="K53" s="49">
        <f>SUM('С1'!H27,'С2'!H27,'С3'!H27,'С4'!H27)/COUNT('С1'!H27,'С2'!H27,'С3'!H27,'С4'!H27)</f>
        <v>0</v>
      </c>
      <c r="L53" s="49">
        <f>SUM('С1'!I27,'С2'!I27,'С3'!I27,'С4'!I27)/COUNT('С1'!I27,'С2'!I27,'С3'!I27,'С4'!I27)</f>
        <v>0</v>
      </c>
      <c r="M53" s="49">
        <f>SUM('С1'!J27,'С2'!J27,'С3'!J27,'С4'!J27)/COUNT('С1'!J27,'С2'!J27,'С3'!J27,'С4'!J27)</f>
        <v>0</v>
      </c>
      <c r="N53" s="85">
        <f>SUM('С1'!K27,'С2'!K27,'С3'!K27,'С4'!K27)/COUNT('С1'!K27,'С2'!K27,'С3'!K27,'С4'!K27)</f>
        <v>0</v>
      </c>
      <c r="O53" s="85">
        <f>SUM('С1'!L27,'С2'!L27,'С3'!L27,'С4'!L27)/COUNT('С1'!L27,'С2'!L27,'С3'!L27,'С4'!L27)</f>
        <v>0</v>
      </c>
      <c r="P53" s="85">
        <f>I53+J53+K54+N53+O53</f>
        <v>0</v>
      </c>
      <c r="Q53" s="102"/>
      <c r="R53" s="100">
        <f>P53/T11</f>
        <v>0</v>
      </c>
      <c r="S53" s="98"/>
    </row>
    <row r="54" spans="1:19" ht="15" hidden="1">
      <c r="A54" s="130"/>
      <c r="B54" s="94"/>
      <c r="C54" s="92"/>
      <c r="D54" s="94"/>
      <c r="E54" s="88"/>
      <c r="F54" s="88"/>
      <c r="G54" s="90"/>
      <c r="H54" s="88"/>
      <c r="I54" s="86"/>
      <c r="J54" s="86"/>
      <c r="K54" s="95">
        <f>K53+L53+M53</f>
        <v>0</v>
      </c>
      <c r="L54" s="96"/>
      <c r="M54" s="97"/>
      <c r="N54" s="86"/>
      <c r="O54" s="86"/>
      <c r="P54" s="86"/>
      <c r="Q54" s="103"/>
      <c r="R54" s="101"/>
      <c r="S54" s="99"/>
    </row>
    <row r="55" spans="1:19" ht="15" hidden="1">
      <c r="A55" s="129">
        <v>22</v>
      </c>
      <c r="B55" s="93">
        <f>'Г22'!D6</f>
        <v>0</v>
      </c>
      <c r="C55" s="91">
        <f>'Г22'!D41</f>
        <v>0</v>
      </c>
      <c r="D55" s="93">
        <f>'Г22'!B40</f>
        <v>0</v>
      </c>
      <c r="E55" s="87">
        <f>'Г22'!B3</f>
        <v>0</v>
      </c>
      <c r="F55" s="87"/>
      <c r="G55" s="89">
        <f>COUNTA('Г22'!B10:'Г22'!B39)</f>
        <v>0</v>
      </c>
      <c r="H55" s="87">
        <f>'Г22'!B42</f>
        <v>0</v>
      </c>
      <c r="I55" s="85">
        <f>SUM('С1'!F28,'С2'!F28,'С3'!F28,'С4'!F28)/COUNT('С1'!F28,'С2'!F28,'С3'!F28,'С4'!F28)</f>
        <v>0</v>
      </c>
      <c r="J55" s="85">
        <f>SUM('С1'!G28,'С2'!G28,'С3'!G28,'С4'!G28)/COUNT('С1'!G28,'С2'!G28,'С3'!G28,'С4'!G28)</f>
        <v>0</v>
      </c>
      <c r="K55" s="49">
        <f>SUM('С1'!H28,'С2'!H28,'С3'!H28,'С4'!H28)/COUNT('С1'!H28,'С2'!H28,'С3'!H28,'С4'!H28)</f>
        <v>0</v>
      </c>
      <c r="L55" s="49">
        <f>SUM('С1'!I28,'С2'!I28,'С3'!I28,'С4'!I28)/COUNT('С1'!I28,'С2'!I28,'С3'!I28,'С4'!I28)</f>
        <v>0</v>
      </c>
      <c r="M55" s="49">
        <f>SUM('С1'!J28,'С2'!J28,'С3'!J28,'С4'!J28)/COUNT('С1'!J28,'С2'!J28,'С3'!J28,'С4'!J28)</f>
        <v>0</v>
      </c>
      <c r="N55" s="85">
        <f>SUM('С1'!K28,'С2'!K28,'С3'!K28,'С4'!K28)/COUNT('С1'!K28,'С2'!K28,'С3'!K28,'С4'!K28)</f>
        <v>0</v>
      </c>
      <c r="O55" s="85">
        <f>SUM('С1'!L28,'С2'!L28,'С3'!L28,'С4'!L28)/COUNT('С1'!L28,'С2'!L28,'С3'!L28,'С4'!L28)</f>
        <v>0</v>
      </c>
      <c r="P55" s="85">
        <f>I55+J55+K56+N55+O55</f>
        <v>0</v>
      </c>
      <c r="Q55" s="102"/>
      <c r="R55" s="100">
        <f>P55/T11</f>
        <v>0</v>
      </c>
      <c r="S55" s="98"/>
    </row>
    <row r="56" spans="1:19" ht="15" hidden="1">
      <c r="A56" s="130"/>
      <c r="B56" s="94"/>
      <c r="C56" s="92"/>
      <c r="D56" s="94"/>
      <c r="E56" s="88"/>
      <c r="F56" s="88"/>
      <c r="G56" s="90"/>
      <c r="H56" s="88"/>
      <c r="I56" s="86"/>
      <c r="J56" s="86"/>
      <c r="K56" s="95">
        <f>K55+L55+M55</f>
        <v>0</v>
      </c>
      <c r="L56" s="96"/>
      <c r="M56" s="97"/>
      <c r="N56" s="86"/>
      <c r="O56" s="86"/>
      <c r="P56" s="86"/>
      <c r="Q56" s="103"/>
      <c r="R56" s="101"/>
      <c r="S56" s="99"/>
    </row>
    <row r="57" spans="1:19" ht="15" hidden="1">
      <c r="A57" s="129">
        <v>23</v>
      </c>
      <c r="B57" s="93">
        <f>'Г23'!D6</f>
        <v>0</v>
      </c>
      <c r="C57" s="91">
        <f>'Г23'!D41</f>
        <v>0</v>
      </c>
      <c r="D57" s="93">
        <f>'Г23'!B40</f>
        <v>0</v>
      </c>
      <c r="E57" s="87">
        <f>'Г23'!B3</f>
        <v>0</v>
      </c>
      <c r="F57" s="87"/>
      <c r="G57" s="89">
        <f>COUNTA('Г23'!B10:'Г23'!B39)</f>
        <v>0</v>
      </c>
      <c r="H57" s="87">
        <f>'Г23'!B42</f>
        <v>0</v>
      </c>
      <c r="I57" s="85">
        <f>SUM('С1'!F29,'С2'!F29,'С3'!F29,'С4'!F29)/COUNT('С1'!F29,'С2'!F29,'С3'!F29,'С4'!F29)</f>
        <v>0</v>
      </c>
      <c r="J57" s="85">
        <f>SUM('С1'!G29,'С2'!G29,'С3'!G29,'С4'!G29)/COUNT('С1'!G29,'С2'!G29,'С3'!G29,'С4'!G29)</f>
        <v>0</v>
      </c>
      <c r="K57" s="49">
        <f>SUM('С1'!H29,'С2'!H29,'С3'!H29,'С4'!H29)/COUNT('С1'!H29,'С2'!H29,'С3'!H29,'С4'!H29)</f>
        <v>0</v>
      </c>
      <c r="L57" s="49">
        <f>SUM('С1'!I29,'С2'!I29,'С3'!I29,'С4'!I29)/COUNT('С1'!I29,'С2'!I29,'С3'!I29,'С4'!I29)</f>
        <v>0</v>
      </c>
      <c r="M57" s="49">
        <f>SUM('С1'!J29,'С2'!J29,'С3'!J29,'С4'!J29)/COUNT('С1'!J29,'С2'!J29,'С3'!J29,'С4'!J29)</f>
        <v>0</v>
      </c>
      <c r="N57" s="85">
        <f>SUM('С1'!K29,'С2'!K29,'С3'!K29,'С4'!K29)/COUNT('С1'!K29,'С2'!K29,'С3'!K29,'С4'!K29)</f>
        <v>0</v>
      </c>
      <c r="O57" s="85">
        <f>SUM('С1'!L29,'С2'!L29,'С3'!L29,'С4'!L29)/COUNT('С1'!L29,'С2'!L29,'С3'!L29,'С4'!L29)</f>
        <v>0</v>
      </c>
      <c r="P57" s="85">
        <f>I57+J57+K58+N57+O57</f>
        <v>0</v>
      </c>
      <c r="Q57" s="102"/>
      <c r="R57" s="100">
        <f>P57/T11</f>
        <v>0</v>
      </c>
      <c r="S57" s="98"/>
    </row>
    <row r="58" spans="1:19" ht="15" hidden="1">
      <c r="A58" s="130"/>
      <c r="B58" s="94"/>
      <c r="C58" s="92"/>
      <c r="D58" s="94"/>
      <c r="E58" s="88"/>
      <c r="F58" s="88"/>
      <c r="G58" s="90"/>
      <c r="H58" s="88"/>
      <c r="I58" s="86"/>
      <c r="J58" s="86"/>
      <c r="K58" s="95">
        <f>K57+L57+M57</f>
        <v>0</v>
      </c>
      <c r="L58" s="96"/>
      <c r="M58" s="97"/>
      <c r="N58" s="86"/>
      <c r="O58" s="86"/>
      <c r="P58" s="86"/>
      <c r="Q58" s="103"/>
      <c r="R58" s="101"/>
      <c r="S58" s="99"/>
    </row>
    <row r="59" spans="1:19" ht="15" hidden="1">
      <c r="A59" s="129">
        <v>24</v>
      </c>
      <c r="B59" s="93">
        <f>'Г24'!D6</f>
        <v>0</v>
      </c>
      <c r="C59" s="91">
        <f>'Г24'!D41</f>
        <v>0</v>
      </c>
      <c r="D59" s="93">
        <f>'Г24'!B40</f>
        <v>0</v>
      </c>
      <c r="E59" s="87">
        <f>'Г24'!B3</f>
        <v>0</v>
      </c>
      <c r="F59" s="87"/>
      <c r="G59" s="89">
        <f>COUNTA('Г24'!B10:'Г24'!B39)</f>
        <v>0</v>
      </c>
      <c r="H59" s="87">
        <f>'Г24'!B42</f>
        <v>0</v>
      </c>
      <c r="I59" s="85">
        <f>SUM('С1'!F30,'С2'!F30,'С3'!F30,'С4'!F30)/COUNT('С1'!F30,'С2'!F30,'С3'!F30,'С4'!F30)</f>
        <v>0</v>
      </c>
      <c r="J59" s="85">
        <f>SUM('С1'!G30,'С2'!G30,'С3'!G30,'С4'!G30)/COUNT('С1'!G30,'С2'!G30,'С3'!G30,'С4'!G30)</f>
        <v>0</v>
      </c>
      <c r="K59" s="49">
        <f>SUM('С1'!H30,'С2'!H30,'С3'!H30,'С4'!H30)/COUNT('С1'!H30,'С2'!H30,'С3'!H30,'С4'!H30)</f>
        <v>0</v>
      </c>
      <c r="L59" s="49">
        <f>SUM('С1'!I30,'С2'!I30,'С3'!I30,'С4'!I30)/COUNT('С1'!I30,'С2'!I30,'С3'!I30,'С4'!I30)</f>
        <v>0</v>
      </c>
      <c r="M59" s="49">
        <f>SUM('С1'!J30,'С2'!J30,'С3'!J30,'С4'!J30)/COUNT('С1'!J30,'С2'!J30,'С3'!J30,'С4'!J30)</f>
        <v>0</v>
      </c>
      <c r="N59" s="85">
        <f>SUM('С1'!K30,'С2'!K30,'С3'!K30,'С4'!K30)/COUNT('С1'!K30,'С2'!K30,'С3'!K30,'С4'!K30)</f>
        <v>0</v>
      </c>
      <c r="O59" s="85">
        <f>SUM('С1'!L30,'С2'!L30,'С3'!L30,'С4'!L30)/COUNT('С1'!L30,'С2'!L30,'С3'!L30,'С4'!L30)</f>
        <v>0</v>
      </c>
      <c r="P59" s="85">
        <f>I59+J59+K60+N59+O59</f>
        <v>0</v>
      </c>
      <c r="Q59" s="102"/>
      <c r="R59" s="100">
        <f>P59/T11</f>
        <v>0</v>
      </c>
      <c r="S59" s="98"/>
    </row>
    <row r="60" spans="1:19" ht="15" hidden="1">
      <c r="A60" s="130"/>
      <c r="B60" s="94"/>
      <c r="C60" s="92"/>
      <c r="D60" s="94"/>
      <c r="E60" s="88"/>
      <c r="F60" s="88"/>
      <c r="G60" s="90"/>
      <c r="H60" s="88"/>
      <c r="I60" s="86"/>
      <c r="J60" s="86"/>
      <c r="K60" s="95">
        <f>K59+L59+M59</f>
        <v>0</v>
      </c>
      <c r="L60" s="96"/>
      <c r="M60" s="97"/>
      <c r="N60" s="86"/>
      <c r="O60" s="86"/>
      <c r="P60" s="86"/>
      <c r="Q60" s="103"/>
      <c r="R60" s="101"/>
      <c r="S60" s="99"/>
    </row>
    <row r="61" spans="1:19" ht="15" hidden="1">
      <c r="A61" s="139">
        <v>25</v>
      </c>
      <c r="B61" s="111">
        <f>'Г25'!D6</f>
        <v>0</v>
      </c>
      <c r="C61" s="110">
        <f>'Г25'!D41</f>
        <v>0</v>
      </c>
      <c r="D61" s="111">
        <f>'Г25'!B40</f>
        <v>0</v>
      </c>
      <c r="E61" s="108">
        <f>'Г25'!B3</f>
        <v>0</v>
      </c>
      <c r="F61" s="108"/>
      <c r="G61" s="109">
        <f>COUNTA('Г25'!B10:'Г25'!B39)</f>
        <v>0</v>
      </c>
      <c r="H61" s="108">
        <f>'Г25'!B42</f>
        <v>0</v>
      </c>
      <c r="I61" s="85">
        <f>SUM('С1'!F31,'С2'!F31,'С3'!F31,'С4'!F31)/COUNT('С1'!F31,'С2'!F31,'С3'!F31,'С4'!F31)</f>
        <v>0</v>
      </c>
      <c r="J61" s="85">
        <f>SUM('С1'!G31,'С2'!G31,'С3'!G31,'С4'!G31)/COUNT('С1'!G31,'С2'!G31,'С3'!G31,'С4'!G31)</f>
        <v>0</v>
      </c>
      <c r="K61" s="49">
        <f>SUM('С1'!H31,'С2'!H31,'С3'!H31,'С4'!H31)/COUNT('С1'!H31,'С2'!H31,'С3'!H31,'С4'!H31)</f>
        <v>0</v>
      </c>
      <c r="L61" s="49">
        <f>SUM('С1'!I31,'С2'!I31,'С3'!I31,'С4'!I31)/COUNT('С1'!I31,'С2'!I31,'С3'!I31,'С4'!I31)</f>
        <v>0</v>
      </c>
      <c r="M61" s="49">
        <f>SUM('С1'!J31,'С2'!J31,'С3'!J31,'С4'!J31)/COUNT('С1'!J31,'С2'!J31,'С3'!J31,'С4'!J31)</f>
        <v>0</v>
      </c>
      <c r="N61" s="85">
        <f>SUM('С1'!K31,'С2'!K31,'С3'!K31,'С4'!K31)/COUNT('С1'!K31,'С2'!K31,'С3'!K31,'С4'!K31)</f>
        <v>0</v>
      </c>
      <c r="O61" s="85">
        <f>SUM('С1'!L31,'С2'!L31,'С3'!L31,'С4'!L31)/COUNT('С1'!L31,'С2'!L31,'С3'!L31,'С4'!L31)</f>
        <v>0</v>
      </c>
      <c r="P61" s="85">
        <f>I61+J61+K62+N61+O61</f>
        <v>0</v>
      </c>
      <c r="Q61" s="107"/>
      <c r="R61" s="100">
        <f>P61/T11</f>
        <v>0</v>
      </c>
      <c r="S61" s="106"/>
    </row>
    <row r="62" spans="1:19" ht="15" hidden="1">
      <c r="A62" s="139"/>
      <c r="B62" s="138"/>
      <c r="C62" s="110"/>
      <c r="D62" s="111"/>
      <c r="E62" s="108"/>
      <c r="F62" s="108"/>
      <c r="G62" s="109"/>
      <c r="H62" s="108"/>
      <c r="I62" s="86"/>
      <c r="J62" s="86"/>
      <c r="K62" s="95">
        <f>K61+L61+M61</f>
        <v>0</v>
      </c>
      <c r="L62" s="96"/>
      <c r="M62" s="97"/>
      <c r="N62" s="86"/>
      <c r="O62" s="86"/>
      <c r="P62" s="86"/>
      <c r="Q62" s="107"/>
      <c r="R62" s="101"/>
      <c r="S62" s="106"/>
    </row>
    <row r="63" spans="2:19" ht="15">
      <c r="B63" s="5"/>
      <c r="C63" s="7"/>
      <c r="D63" s="6"/>
      <c r="E63" s="7"/>
      <c r="F63" s="7"/>
      <c r="G63" s="7"/>
      <c r="H63" s="8"/>
      <c r="I63" s="9"/>
      <c r="J63" s="9"/>
      <c r="K63" s="9"/>
      <c r="L63" s="9"/>
      <c r="M63" s="9"/>
      <c r="N63" s="9"/>
      <c r="O63" s="9"/>
      <c r="P63" s="9"/>
      <c r="Q63" s="6"/>
      <c r="R63" s="10"/>
      <c r="S63" s="6"/>
    </row>
    <row r="64" spans="2:19" ht="15">
      <c r="B64" s="37"/>
      <c r="C64" s="5" t="s">
        <v>74</v>
      </c>
      <c r="D64" s="6"/>
      <c r="E64" s="7"/>
      <c r="F64" s="7"/>
      <c r="G64" s="7"/>
      <c r="H64" s="37"/>
      <c r="I64" s="37"/>
      <c r="J64" s="37"/>
      <c r="K64" s="37"/>
      <c r="L64" s="9"/>
      <c r="M64" s="9"/>
      <c r="N64" s="9"/>
      <c r="O64" s="9"/>
      <c r="P64" s="9"/>
      <c r="Q64" s="6"/>
      <c r="R64" s="10"/>
      <c r="S64" s="6"/>
    </row>
    <row r="65" spans="2:19" ht="15">
      <c r="B65" s="26"/>
      <c r="C65" s="27" t="str">
        <f>'С1'!A2</f>
        <v>Киреев Руслан Мугалимович, г.Уфа </v>
      </c>
      <c r="D65" s="26"/>
      <c r="E65" s="26"/>
      <c r="F65" s="26"/>
      <c r="G65" s="26"/>
      <c r="H65" s="37"/>
      <c r="I65" s="37"/>
      <c r="J65" s="37"/>
      <c r="K65" s="37"/>
      <c r="L65" s="26"/>
      <c r="M65" s="26"/>
      <c r="N65" s="26"/>
      <c r="O65" s="26"/>
      <c r="P65" s="26"/>
      <c r="Q65" s="26"/>
      <c r="R65" s="26"/>
      <c r="S65" s="26"/>
    </row>
    <row r="66" spans="2:19" ht="15">
      <c r="B66" s="26"/>
      <c r="C66" s="27" t="str">
        <f>'С2'!A2</f>
        <v>Ковылин И.С., 1 разряд, ссб/к, г.Барнаул</v>
      </c>
      <c r="D66" s="26"/>
      <c r="E66" s="26"/>
      <c r="F66" s="26"/>
      <c r="G66" s="26"/>
      <c r="H66" s="26"/>
      <c r="I66" s="26"/>
      <c r="J66" s="26"/>
      <c r="K66" s="26"/>
      <c r="L66" s="26"/>
      <c r="M66" s="26"/>
      <c r="N66" s="26"/>
      <c r="O66" s="26"/>
      <c r="P66" s="26"/>
      <c r="Q66" s="26"/>
      <c r="R66" s="26"/>
      <c r="S66" s="26"/>
    </row>
    <row r="67" spans="2:19" ht="15">
      <c r="B67" s="26"/>
      <c r="C67" s="27" t="str">
        <f>'С3'!A2</f>
        <v>Гильмутдинов Т.Н., г.Уфа</v>
      </c>
      <c r="D67" s="26"/>
      <c r="E67" s="26"/>
      <c r="F67" s="26"/>
      <c r="G67" s="26"/>
      <c r="H67" s="26"/>
      <c r="I67" s="26"/>
      <c r="J67" s="26"/>
      <c r="K67" s="26"/>
      <c r="L67" s="26"/>
      <c r="M67" s="26"/>
      <c r="N67" s="26"/>
      <c r="O67" s="26"/>
      <c r="P67" s="26"/>
      <c r="Q67" s="26"/>
      <c r="R67" s="26"/>
      <c r="S67" s="26"/>
    </row>
    <row r="68" spans="2:19" ht="15">
      <c r="B68" s="26"/>
      <c r="C68" s="27" t="str">
        <f>'С4'!A2</f>
        <v>Киселев В.А., МСМК, , г.Уфа</v>
      </c>
      <c r="D68" s="26"/>
      <c r="E68" s="26"/>
      <c r="F68" s="26"/>
      <c r="G68" s="26"/>
      <c r="H68" s="37"/>
      <c r="I68" s="9"/>
      <c r="J68" s="29" t="s">
        <v>32</v>
      </c>
      <c r="K68" s="33" t="s">
        <v>223</v>
      </c>
      <c r="L68" s="26"/>
      <c r="M68" s="26"/>
      <c r="N68" s="26"/>
      <c r="O68" s="26"/>
      <c r="P68" s="26"/>
      <c r="Q68" s="26"/>
      <c r="R68" s="26"/>
      <c r="S68" s="26"/>
    </row>
    <row r="69" spans="2:19" ht="15">
      <c r="B69" s="26"/>
      <c r="C69" s="27"/>
      <c r="D69" s="26"/>
      <c r="E69" s="26"/>
      <c r="F69" s="26"/>
      <c r="G69" s="26"/>
      <c r="H69" s="37"/>
      <c r="I69" s="26"/>
      <c r="J69" s="29" t="s">
        <v>35</v>
      </c>
      <c r="K69" s="33" t="s">
        <v>224</v>
      </c>
      <c r="L69" s="26"/>
      <c r="M69" s="26"/>
      <c r="N69" s="26"/>
      <c r="O69" s="26"/>
      <c r="P69" s="26"/>
      <c r="Q69" s="26"/>
      <c r="R69" s="26"/>
      <c r="S69" s="26"/>
    </row>
    <row r="70" spans="2:19" ht="15">
      <c r="B70" s="28"/>
      <c r="C70" s="28"/>
      <c r="D70" s="29"/>
      <c r="E70" s="30"/>
      <c r="F70" s="30"/>
      <c r="G70" s="30"/>
      <c r="H70" s="31"/>
      <c r="I70" s="31"/>
      <c r="J70" s="32"/>
      <c r="K70" s="32"/>
      <c r="L70" s="32"/>
      <c r="M70" s="32"/>
      <c r="N70" s="32"/>
      <c r="O70" s="32"/>
      <c r="P70" s="32"/>
      <c r="Q70" s="32"/>
      <c r="R70" s="32"/>
      <c r="S70" s="32"/>
    </row>
    <row r="71" spans="2:19" ht="15">
      <c r="B71" s="34"/>
      <c r="C71" s="38"/>
      <c r="D71" s="34"/>
      <c r="E71" s="30"/>
      <c r="F71" s="30"/>
      <c r="G71" s="30"/>
      <c r="H71" s="37"/>
      <c r="I71" s="34"/>
      <c r="J71" s="29" t="s">
        <v>33</v>
      </c>
      <c r="K71" s="36" t="s">
        <v>34</v>
      </c>
      <c r="L71" s="36"/>
      <c r="M71" s="36"/>
      <c r="N71" s="36"/>
      <c r="O71" s="36"/>
      <c r="P71" s="36"/>
      <c r="Q71" s="36"/>
      <c r="R71" s="36"/>
      <c r="S71" s="28"/>
    </row>
    <row r="72" spans="2:19" ht="15">
      <c r="B72" s="34"/>
      <c r="C72" s="38"/>
      <c r="D72" s="28"/>
      <c r="E72" s="30"/>
      <c r="F72" s="30"/>
      <c r="G72" s="30"/>
      <c r="H72" s="37"/>
      <c r="I72" s="34"/>
      <c r="J72" s="29" t="s">
        <v>36</v>
      </c>
      <c r="K72" s="36" t="s">
        <v>37</v>
      </c>
      <c r="L72" s="36"/>
      <c r="M72" s="36"/>
      <c r="N72" s="36"/>
      <c r="O72" s="36"/>
      <c r="P72" s="36"/>
      <c r="Q72" s="36"/>
      <c r="R72" s="36"/>
      <c r="S72" s="28"/>
    </row>
    <row r="73" spans="2:19" ht="15">
      <c r="B73" s="37"/>
      <c r="C73" s="38"/>
      <c r="D73" s="37"/>
      <c r="E73" s="37"/>
      <c r="F73" s="37"/>
      <c r="G73" s="37"/>
      <c r="H73" s="37"/>
      <c r="I73" s="37"/>
      <c r="J73" s="37"/>
      <c r="K73" s="37"/>
      <c r="L73" s="37"/>
      <c r="M73" s="37"/>
      <c r="N73" s="37"/>
      <c r="O73" s="37"/>
      <c r="P73" s="37"/>
      <c r="Q73" s="37"/>
      <c r="R73" s="37"/>
      <c r="S73" s="37"/>
    </row>
    <row r="74" spans="2:19" ht="15">
      <c r="B74" s="37"/>
      <c r="C74" s="38"/>
      <c r="D74" s="37"/>
      <c r="E74" s="37"/>
      <c r="F74" s="37"/>
      <c r="G74" s="37"/>
      <c r="H74" s="37"/>
      <c r="I74" s="37"/>
      <c r="J74" s="37"/>
      <c r="K74" s="37"/>
      <c r="L74" s="37"/>
      <c r="M74" s="37"/>
      <c r="N74" s="37"/>
      <c r="O74" s="37"/>
      <c r="P74" s="37"/>
      <c r="Q74" s="37"/>
      <c r="R74" s="37"/>
      <c r="S74" s="37"/>
    </row>
    <row r="75" spans="2:19" ht="15">
      <c r="B75" s="37"/>
      <c r="C75" s="38"/>
      <c r="D75" s="37"/>
      <c r="E75" s="37"/>
      <c r="F75" s="37"/>
      <c r="G75" s="37"/>
      <c r="H75" s="37"/>
      <c r="I75" s="37"/>
      <c r="J75" s="37"/>
      <c r="K75" s="37"/>
      <c r="L75" s="37"/>
      <c r="M75" s="37"/>
      <c r="N75" s="37"/>
      <c r="O75" s="37"/>
      <c r="P75" s="37"/>
      <c r="Q75" s="37"/>
      <c r="R75" s="37"/>
      <c r="S75" s="37"/>
    </row>
    <row r="76" spans="2:19" ht="15">
      <c r="B76" s="37"/>
      <c r="C76" s="38"/>
      <c r="D76" s="37"/>
      <c r="E76" s="37"/>
      <c r="F76" s="37"/>
      <c r="G76" s="37"/>
      <c r="H76" s="37"/>
      <c r="I76" s="37"/>
      <c r="J76" s="37"/>
      <c r="K76" s="37"/>
      <c r="L76" s="37"/>
      <c r="M76" s="37"/>
      <c r="N76" s="37"/>
      <c r="O76" s="37"/>
      <c r="P76" s="37"/>
      <c r="Q76" s="37"/>
      <c r="R76" s="37"/>
      <c r="S76" s="37"/>
    </row>
    <row r="77" spans="2:19" ht="15">
      <c r="B77" s="37"/>
      <c r="C77" s="38"/>
      <c r="D77" s="37"/>
      <c r="E77" s="37"/>
      <c r="F77" s="37"/>
      <c r="G77" s="37"/>
      <c r="H77" s="37"/>
      <c r="I77" s="37"/>
      <c r="J77" s="37"/>
      <c r="K77" s="37"/>
      <c r="L77" s="37"/>
      <c r="M77" s="37"/>
      <c r="N77" s="37"/>
      <c r="O77" s="37"/>
      <c r="P77" s="37"/>
      <c r="Q77" s="37"/>
      <c r="R77" s="37"/>
      <c r="S77" s="37"/>
    </row>
    <row r="78" spans="2:19" ht="15">
      <c r="B78" s="37"/>
      <c r="C78" s="37"/>
      <c r="D78" s="37"/>
      <c r="E78" s="37"/>
      <c r="F78" s="37"/>
      <c r="G78" s="37"/>
      <c r="H78" s="37"/>
      <c r="I78" s="37"/>
      <c r="J78" s="37"/>
      <c r="K78" s="37"/>
      <c r="L78" s="37"/>
      <c r="M78" s="37"/>
      <c r="N78" s="37"/>
      <c r="O78" s="37"/>
      <c r="P78" s="37"/>
      <c r="Q78" s="37"/>
      <c r="R78" s="37"/>
      <c r="S78" s="37"/>
    </row>
    <row r="79" spans="2:19" ht="15">
      <c r="B79" s="37"/>
      <c r="C79" s="37"/>
      <c r="D79" s="37"/>
      <c r="E79" s="37"/>
      <c r="F79" s="37"/>
      <c r="G79" s="37"/>
      <c r="H79" s="37"/>
      <c r="I79" s="37"/>
      <c r="J79" s="37"/>
      <c r="K79" s="37"/>
      <c r="L79" s="37"/>
      <c r="M79" s="37"/>
      <c r="N79" s="37"/>
      <c r="O79" s="37"/>
      <c r="P79" s="37"/>
      <c r="Q79" s="37"/>
      <c r="R79" s="37"/>
      <c r="S79" s="37"/>
    </row>
    <row r="80" spans="2:19" ht="15">
      <c r="B80" s="37"/>
      <c r="C80" s="37"/>
      <c r="D80" s="37"/>
      <c r="E80" s="37"/>
      <c r="F80" s="37"/>
      <c r="G80" s="37"/>
      <c r="H80" s="37"/>
      <c r="I80" s="37"/>
      <c r="J80" s="37"/>
      <c r="K80" s="37"/>
      <c r="L80" s="37"/>
      <c r="M80" s="37"/>
      <c r="N80" s="37"/>
      <c r="O80" s="37"/>
      <c r="P80" s="37"/>
      <c r="Q80" s="37"/>
      <c r="R80" s="37"/>
      <c r="S80" s="37"/>
    </row>
    <row r="81" spans="2:19" ht="15">
      <c r="B81" s="37"/>
      <c r="C81" s="37"/>
      <c r="D81" s="37"/>
      <c r="E81" s="37"/>
      <c r="F81" s="37"/>
      <c r="G81" s="37"/>
      <c r="H81" s="37"/>
      <c r="I81" s="37"/>
      <c r="J81" s="37"/>
      <c r="K81" s="37"/>
      <c r="L81" s="37"/>
      <c r="M81" s="37"/>
      <c r="N81" s="37"/>
      <c r="O81" s="37"/>
      <c r="P81" s="37"/>
      <c r="Q81" s="37"/>
      <c r="R81" s="37"/>
      <c r="S81" s="37"/>
    </row>
    <row r="82" spans="2:19" ht="15">
      <c r="B82" s="37"/>
      <c r="C82" s="37"/>
      <c r="D82" s="37"/>
      <c r="E82" s="37"/>
      <c r="F82" s="37"/>
      <c r="G82" s="37"/>
      <c r="H82" s="37"/>
      <c r="I82" s="37"/>
      <c r="J82" s="37"/>
      <c r="K82" s="37"/>
      <c r="L82" s="37"/>
      <c r="M82" s="37"/>
      <c r="N82" s="37"/>
      <c r="O82" s="37"/>
      <c r="P82" s="37"/>
      <c r="Q82" s="37"/>
      <c r="R82" s="37"/>
      <c r="S82" s="37"/>
    </row>
    <row r="83" spans="2:19" ht="15">
      <c r="B83" s="37"/>
      <c r="C83" s="37"/>
      <c r="D83" s="37"/>
      <c r="E83" s="37"/>
      <c r="F83" s="37"/>
      <c r="G83" s="37"/>
      <c r="H83" s="37"/>
      <c r="I83" s="37"/>
      <c r="J83" s="37"/>
      <c r="K83" s="37"/>
      <c r="L83" s="37"/>
      <c r="M83" s="37"/>
      <c r="N83" s="37"/>
      <c r="O83" s="37"/>
      <c r="P83" s="37"/>
      <c r="Q83" s="37"/>
      <c r="R83" s="37"/>
      <c r="S83" s="37"/>
    </row>
    <row r="84" spans="2:19" ht="15">
      <c r="B84" s="37"/>
      <c r="C84" s="37"/>
      <c r="D84" s="37"/>
      <c r="E84" s="37"/>
      <c r="F84" s="37"/>
      <c r="G84" s="37"/>
      <c r="H84" s="37"/>
      <c r="I84" s="37"/>
      <c r="J84" s="37"/>
      <c r="K84" s="37"/>
      <c r="L84" s="37"/>
      <c r="M84" s="37"/>
      <c r="N84" s="37"/>
      <c r="O84" s="37"/>
      <c r="P84" s="37"/>
      <c r="Q84" s="37"/>
      <c r="R84" s="37"/>
      <c r="S84" s="37"/>
    </row>
    <row r="85" spans="2:19" ht="15">
      <c r="B85" s="37"/>
      <c r="C85" s="37"/>
      <c r="D85" s="37"/>
      <c r="E85" s="37"/>
      <c r="F85" s="37"/>
      <c r="G85" s="37"/>
      <c r="H85" s="37"/>
      <c r="I85" s="37"/>
      <c r="J85" s="37"/>
      <c r="K85" s="37"/>
      <c r="L85" s="37"/>
      <c r="M85" s="37"/>
      <c r="N85" s="37"/>
      <c r="O85" s="37"/>
      <c r="P85" s="37"/>
      <c r="Q85" s="37"/>
      <c r="R85" s="37"/>
      <c r="S85" s="37"/>
    </row>
    <row r="86" spans="2:19" ht="15">
      <c r="B86" s="37"/>
      <c r="C86" s="37"/>
      <c r="D86" s="37"/>
      <c r="E86" s="37"/>
      <c r="F86" s="37"/>
      <c r="G86" s="37"/>
      <c r="H86" s="37"/>
      <c r="I86" s="37"/>
      <c r="J86" s="37"/>
      <c r="K86" s="37"/>
      <c r="L86" s="37"/>
      <c r="M86" s="37"/>
      <c r="N86" s="37"/>
      <c r="O86" s="37"/>
      <c r="P86" s="37"/>
      <c r="Q86" s="37"/>
      <c r="R86" s="37"/>
      <c r="S86" s="37"/>
    </row>
  </sheetData>
  <sheetProtection/>
  <mergeCells count="460">
    <mergeCell ref="B27:B28"/>
    <mergeCell ref="A47:A48"/>
    <mergeCell ref="A35:A36"/>
    <mergeCell ref="A41:A42"/>
    <mergeCell ref="A39:A40"/>
    <mergeCell ref="A43:A44"/>
    <mergeCell ref="A31:A32"/>
    <mergeCell ref="B45:B46"/>
    <mergeCell ref="B51:B52"/>
    <mergeCell ref="B53:B54"/>
    <mergeCell ref="A53:A54"/>
    <mergeCell ref="A51:A52"/>
    <mergeCell ref="A49:A50"/>
    <mergeCell ref="B61:B62"/>
    <mergeCell ref="B59:B60"/>
    <mergeCell ref="A61:A62"/>
    <mergeCell ref="A59:A60"/>
    <mergeCell ref="A57:A58"/>
    <mergeCell ref="A55:A56"/>
    <mergeCell ref="A21:A22"/>
    <mergeCell ref="B29:B30"/>
    <mergeCell ref="A29:A30"/>
    <mergeCell ref="B47:B48"/>
    <mergeCell ref="B55:B56"/>
    <mergeCell ref="B33:B34"/>
    <mergeCell ref="B25:B26"/>
    <mergeCell ref="B21:B22"/>
    <mergeCell ref="B43:B44"/>
    <mergeCell ref="B57:B58"/>
    <mergeCell ref="B15:B16"/>
    <mergeCell ref="B23:B24"/>
    <mergeCell ref="A15:A16"/>
    <mergeCell ref="A23:A24"/>
    <mergeCell ref="A45:A46"/>
    <mergeCell ref="A37:A38"/>
    <mergeCell ref="A27:A28"/>
    <mergeCell ref="A19:A20"/>
    <mergeCell ref="A33:A34"/>
    <mergeCell ref="B10:B12"/>
    <mergeCell ref="A6:B6"/>
    <mergeCell ref="A10:A12"/>
    <mergeCell ref="J11:J12"/>
    <mergeCell ref="A25:A26"/>
    <mergeCell ref="A9:S9"/>
    <mergeCell ref="H23:H24"/>
    <mergeCell ref="H21:H22"/>
    <mergeCell ref="G17:G18"/>
    <mergeCell ref="F17:F18"/>
    <mergeCell ref="B17:B18"/>
    <mergeCell ref="A13:A14"/>
    <mergeCell ref="A17:A18"/>
    <mergeCell ref="A3:B3"/>
    <mergeCell ref="A2:B2"/>
    <mergeCell ref="B13:B14"/>
    <mergeCell ref="A7:S7"/>
    <mergeCell ref="Q10:Q12"/>
    <mergeCell ref="P10:P12"/>
    <mergeCell ref="A5:B5"/>
    <mergeCell ref="A1:B1"/>
    <mergeCell ref="A8:F8"/>
    <mergeCell ref="A4:B4"/>
    <mergeCell ref="C1:S1"/>
    <mergeCell ref="C3:S3"/>
    <mergeCell ref="C2:S2"/>
    <mergeCell ref="C6:S6"/>
    <mergeCell ref="C5:S5"/>
    <mergeCell ref="C4:S4"/>
    <mergeCell ref="G8:S8"/>
    <mergeCell ref="O13:O14"/>
    <mergeCell ref="H10:H12"/>
    <mergeCell ref="G10:G12"/>
    <mergeCell ref="E10:F10"/>
    <mergeCell ref="N11:N12"/>
    <mergeCell ref="O11:O12"/>
    <mergeCell ref="N13:N14"/>
    <mergeCell ref="K14:M14"/>
    <mergeCell ref="I10:O10"/>
    <mergeCell ref="K11:M11"/>
    <mergeCell ref="I11:I12"/>
    <mergeCell ref="I13:I14"/>
    <mergeCell ref="J13:J14"/>
    <mergeCell ref="C27:C28"/>
    <mergeCell ref="E25:E26"/>
    <mergeCell ref="D10:D12"/>
    <mergeCell ref="D17:D18"/>
    <mergeCell ref="D15:D16"/>
    <mergeCell ref="F21:F22"/>
    <mergeCell ref="D21:D22"/>
    <mergeCell ref="C21:C22"/>
    <mergeCell ref="C19:C20"/>
    <mergeCell ref="C25:C26"/>
    <mergeCell ref="B19:B20"/>
    <mergeCell ref="C10:C12"/>
    <mergeCell ref="F19:F20"/>
    <mergeCell ref="E19:E20"/>
    <mergeCell ref="D19:D20"/>
    <mergeCell ref="C23:C24"/>
    <mergeCell ref="D23:D24"/>
    <mergeCell ref="E23:E24"/>
    <mergeCell ref="F13:F14"/>
    <mergeCell ref="F11:F12"/>
    <mergeCell ref="E11:E12"/>
    <mergeCell ref="B35:B36"/>
    <mergeCell ref="B37:B38"/>
    <mergeCell ref="F35:F36"/>
    <mergeCell ref="F37:F38"/>
    <mergeCell ref="C29:C30"/>
    <mergeCell ref="B31:B32"/>
    <mergeCell ref="F41:F42"/>
    <mergeCell ref="F31:F32"/>
    <mergeCell ref="E27:E28"/>
    <mergeCell ref="F29:F30"/>
    <mergeCell ref="F27:F28"/>
    <mergeCell ref="D27:D28"/>
    <mergeCell ref="E31:E32"/>
    <mergeCell ref="C33:C34"/>
    <mergeCell ref="E35:E36"/>
    <mergeCell ref="D35:D36"/>
    <mergeCell ref="C35:C36"/>
    <mergeCell ref="D33:D34"/>
    <mergeCell ref="E29:E30"/>
    <mergeCell ref="E33:E34"/>
    <mergeCell ref="D29:D30"/>
    <mergeCell ref="C31:C32"/>
    <mergeCell ref="D31:D32"/>
    <mergeCell ref="C37:C38"/>
    <mergeCell ref="G37:G38"/>
    <mergeCell ref="B39:B40"/>
    <mergeCell ref="C39:C40"/>
    <mergeCell ref="B41:B42"/>
    <mergeCell ref="E41:E42"/>
    <mergeCell ref="D39:D40"/>
    <mergeCell ref="D41:D42"/>
    <mergeCell ref="E39:E40"/>
    <mergeCell ref="D37:D38"/>
    <mergeCell ref="C43:C44"/>
    <mergeCell ref="F39:F40"/>
    <mergeCell ref="C41:C42"/>
    <mergeCell ref="G45:G46"/>
    <mergeCell ref="F45:F46"/>
    <mergeCell ref="E45:E46"/>
    <mergeCell ref="G39:G40"/>
    <mergeCell ref="E43:E44"/>
    <mergeCell ref="F43:F44"/>
    <mergeCell ref="D43:D44"/>
    <mergeCell ref="D45:D46"/>
    <mergeCell ref="C45:C46"/>
    <mergeCell ref="C59:C60"/>
    <mergeCell ref="D59:D60"/>
    <mergeCell ref="E59:E60"/>
    <mergeCell ref="F59:F60"/>
    <mergeCell ref="C47:C48"/>
    <mergeCell ref="D49:D50"/>
    <mergeCell ref="S10:S12"/>
    <mergeCell ref="S13:S14"/>
    <mergeCell ref="R13:R14"/>
    <mergeCell ref="Q13:Q14"/>
    <mergeCell ref="D47:D48"/>
    <mergeCell ref="P33:P34"/>
    <mergeCell ref="G19:G20"/>
    <mergeCell ref="R10:R12"/>
    <mergeCell ref="P21:P22"/>
    <mergeCell ref="P13:P14"/>
    <mergeCell ref="O15:O16"/>
    <mergeCell ref="N15:N16"/>
    <mergeCell ref="S21:S22"/>
    <mergeCell ref="R21:R22"/>
    <mergeCell ref="Q21:Q22"/>
    <mergeCell ref="O17:O18"/>
    <mergeCell ref="N17:N18"/>
    <mergeCell ref="S17:S18"/>
    <mergeCell ref="P15:P16"/>
    <mergeCell ref="S25:S26"/>
    <mergeCell ref="R25:R26"/>
    <mergeCell ref="Q25:Q26"/>
    <mergeCell ref="P25:P26"/>
    <mergeCell ref="O25:O26"/>
    <mergeCell ref="G27:G28"/>
    <mergeCell ref="D25:D26"/>
    <mergeCell ref="G25:G26"/>
    <mergeCell ref="R17:R18"/>
    <mergeCell ref="Q17:Q18"/>
    <mergeCell ref="S19:S20"/>
    <mergeCell ref="R19:R20"/>
    <mergeCell ref="Q19:Q20"/>
    <mergeCell ref="K26:M26"/>
    <mergeCell ref="K18:M18"/>
    <mergeCell ref="P19:P20"/>
    <mergeCell ref="O41:O42"/>
    <mergeCell ref="N41:N42"/>
    <mergeCell ref="O19:O20"/>
    <mergeCell ref="E21:E22"/>
    <mergeCell ref="G21:G22"/>
    <mergeCell ref="F23:F24"/>
    <mergeCell ref="G23:G24"/>
    <mergeCell ref="F25:F26"/>
    <mergeCell ref="N25:N26"/>
    <mergeCell ref="E37:E38"/>
    <mergeCell ref="G31:G32"/>
    <mergeCell ref="H31:H32"/>
    <mergeCell ref="F33:F34"/>
    <mergeCell ref="O31:O32"/>
    <mergeCell ref="I25:I26"/>
    <mergeCell ref="H25:H26"/>
    <mergeCell ref="J25:J26"/>
    <mergeCell ref="N31:N32"/>
    <mergeCell ref="I29:I30"/>
    <mergeCell ref="K28:M28"/>
    <mergeCell ref="K32:M32"/>
    <mergeCell ref="B49:B50"/>
    <mergeCell ref="P49:P50"/>
    <mergeCell ref="O49:O50"/>
    <mergeCell ref="N49:N50"/>
    <mergeCell ref="J49:J50"/>
    <mergeCell ref="E49:E50"/>
    <mergeCell ref="C49:C50"/>
    <mergeCell ref="G49:G50"/>
    <mergeCell ref="F49:F50"/>
    <mergeCell ref="F61:F62"/>
    <mergeCell ref="G61:G62"/>
    <mergeCell ref="G59:G60"/>
    <mergeCell ref="C53:C54"/>
    <mergeCell ref="E53:E54"/>
    <mergeCell ref="G53:G54"/>
    <mergeCell ref="C61:C62"/>
    <mergeCell ref="D61:D62"/>
    <mergeCell ref="E61:E62"/>
    <mergeCell ref="H59:H60"/>
    <mergeCell ref="I59:I60"/>
    <mergeCell ref="H61:H62"/>
    <mergeCell ref="J61:J62"/>
    <mergeCell ref="I61:I62"/>
    <mergeCell ref="H49:H50"/>
    <mergeCell ref="J51:J52"/>
    <mergeCell ref="J53:J54"/>
    <mergeCell ref="H55:H56"/>
    <mergeCell ref="I53:I54"/>
    <mergeCell ref="Q61:Q62"/>
    <mergeCell ref="J59:J60"/>
    <mergeCell ref="K60:M60"/>
    <mergeCell ref="S53:S54"/>
    <mergeCell ref="S49:S50"/>
    <mergeCell ref="R49:R50"/>
    <mergeCell ref="Q49:Q50"/>
    <mergeCell ref="S51:S52"/>
    <mergeCell ref="R51:R52"/>
    <mergeCell ref="K58:M58"/>
    <mergeCell ref="N61:N62"/>
    <mergeCell ref="O61:O62"/>
    <mergeCell ref="Q51:Q52"/>
    <mergeCell ref="K54:M54"/>
    <mergeCell ref="P51:P52"/>
    <mergeCell ref="O51:O52"/>
    <mergeCell ref="N51:N52"/>
    <mergeCell ref="K52:M52"/>
    <mergeCell ref="P61:P62"/>
    <mergeCell ref="O57:O58"/>
    <mergeCell ref="P59:P60"/>
    <mergeCell ref="O59:O60"/>
    <mergeCell ref="K50:M50"/>
    <mergeCell ref="K62:M62"/>
    <mergeCell ref="S59:S60"/>
    <mergeCell ref="R59:R60"/>
    <mergeCell ref="O55:O56"/>
    <mergeCell ref="N55:N56"/>
    <mergeCell ref="Q59:Q60"/>
    <mergeCell ref="N59:N60"/>
    <mergeCell ref="N57:N58"/>
    <mergeCell ref="S55:S56"/>
    <mergeCell ref="R55:R56"/>
    <mergeCell ref="Q55:Q56"/>
    <mergeCell ref="P55:P56"/>
    <mergeCell ref="S57:S58"/>
    <mergeCell ref="R57:R58"/>
    <mergeCell ref="Q57:Q58"/>
    <mergeCell ref="P57:P58"/>
    <mergeCell ref="R61:R62"/>
    <mergeCell ref="S61:S62"/>
    <mergeCell ref="J23:J24"/>
    <mergeCell ref="H37:H38"/>
    <mergeCell ref="R53:R54"/>
    <mergeCell ref="Q53:Q54"/>
    <mergeCell ref="O53:O54"/>
    <mergeCell ref="N53:N54"/>
    <mergeCell ref="P53:P54"/>
    <mergeCell ref="H53:H54"/>
    <mergeCell ref="R41:R42"/>
    <mergeCell ref="Q41:Q42"/>
    <mergeCell ref="P41:P42"/>
    <mergeCell ref="O39:O40"/>
    <mergeCell ref="K42:M42"/>
    <mergeCell ref="I41:I42"/>
    <mergeCell ref="N39:N40"/>
    <mergeCell ref="J39:J40"/>
    <mergeCell ref="K40:M40"/>
    <mergeCell ref="I39:I40"/>
    <mergeCell ref="N43:N44"/>
    <mergeCell ref="J31:J32"/>
    <mergeCell ref="H27:H28"/>
    <mergeCell ref="N33:N34"/>
    <mergeCell ref="K38:M38"/>
    <mergeCell ref="N37:N38"/>
    <mergeCell ref="N35:N36"/>
    <mergeCell ref="I37:I38"/>
    <mergeCell ref="I33:I34"/>
    <mergeCell ref="N27:N28"/>
    <mergeCell ref="K44:M44"/>
    <mergeCell ref="H41:H42"/>
    <mergeCell ref="I31:I32"/>
    <mergeCell ref="H29:H30"/>
    <mergeCell ref="H33:H34"/>
    <mergeCell ref="H43:H44"/>
    <mergeCell ref="H39:H40"/>
    <mergeCell ref="J41:J42"/>
    <mergeCell ref="K34:M34"/>
    <mergeCell ref="J33:J34"/>
    <mergeCell ref="D13:D14"/>
    <mergeCell ref="E13:E14"/>
    <mergeCell ref="E15:E16"/>
    <mergeCell ref="I15:I16"/>
    <mergeCell ref="J15:J16"/>
    <mergeCell ref="H15:H16"/>
    <mergeCell ref="G13:G14"/>
    <mergeCell ref="C15:C16"/>
    <mergeCell ref="C17:C18"/>
    <mergeCell ref="P17:P18"/>
    <mergeCell ref="C13:C14"/>
    <mergeCell ref="H17:H18"/>
    <mergeCell ref="G15:G16"/>
    <mergeCell ref="H13:H14"/>
    <mergeCell ref="E17:E18"/>
    <mergeCell ref="K16:M16"/>
    <mergeCell ref="F15:F16"/>
    <mergeCell ref="J19:J20"/>
    <mergeCell ref="O27:O28"/>
    <mergeCell ref="O23:O24"/>
    <mergeCell ref="J21:J22"/>
    <mergeCell ref="I23:I24"/>
    <mergeCell ref="K24:M24"/>
    <mergeCell ref="N23:N24"/>
    <mergeCell ref="O21:O22"/>
    <mergeCell ref="K22:M22"/>
    <mergeCell ref="H19:H20"/>
    <mergeCell ref="R29:R30"/>
    <mergeCell ref="Q29:Q30"/>
    <mergeCell ref="P29:P30"/>
    <mergeCell ref="O29:O30"/>
    <mergeCell ref="N29:N30"/>
    <mergeCell ref="Q27:Q28"/>
    <mergeCell ref="I19:I20"/>
    <mergeCell ref="N19:N20"/>
    <mergeCell ref="K20:M20"/>
    <mergeCell ref="G29:G30"/>
    <mergeCell ref="S29:S30"/>
    <mergeCell ref="S15:S16"/>
    <mergeCell ref="R15:R16"/>
    <mergeCell ref="Q15:Q16"/>
    <mergeCell ref="S23:S24"/>
    <mergeCell ref="R23:R24"/>
    <mergeCell ref="Q23:Q24"/>
    <mergeCell ref="S27:S28"/>
    <mergeCell ref="R27:R28"/>
    <mergeCell ref="I17:I18"/>
    <mergeCell ref="P23:P24"/>
    <mergeCell ref="K30:M30"/>
    <mergeCell ref="J29:J30"/>
    <mergeCell ref="I27:I28"/>
    <mergeCell ref="N21:N22"/>
    <mergeCell ref="P27:P28"/>
    <mergeCell ref="J27:J28"/>
    <mergeCell ref="I21:I22"/>
    <mergeCell ref="J17:J18"/>
    <mergeCell ref="S31:S32"/>
    <mergeCell ref="R31:R32"/>
    <mergeCell ref="Q31:Q32"/>
    <mergeCell ref="P31:P32"/>
    <mergeCell ref="P37:P38"/>
    <mergeCell ref="P35:P36"/>
    <mergeCell ref="S35:S36"/>
    <mergeCell ref="S37:S38"/>
    <mergeCell ref="R37:R38"/>
    <mergeCell ref="Q37:Q38"/>
    <mergeCell ref="S33:S34"/>
    <mergeCell ref="R33:R34"/>
    <mergeCell ref="Q33:Q34"/>
    <mergeCell ref="R35:R36"/>
    <mergeCell ref="G35:G36"/>
    <mergeCell ref="Q35:Q36"/>
    <mergeCell ref="K36:M36"/>
    <mergeCell ref="I35:I36"/>
    <mergeCell ref="O33:O34"/>
    <mergeCell ref="G33:G34"/>
    <mergeCell ref="S45:S46"/>
    <mergeCell ref="P45:P46"/>
    <mergeCell ref="O45:O46"/>
    <mergeCell ref="R45:R46"/>
    <mergeCell ref="Q45:Q46"/>
    <mergeCell ref="I43:I44"/>
    <mergeCell ref="P43:P44"/>
    <mergeCell ref="O43:O44"/>
    <mergeCell ref="J45:J46"/>
    <mergeCell ref="J43:J44"/>
    <mergeCell ref="O37:O38"/>
    <mergeCell ref="O35:O36"/>
    <mergeCell ref="J35:J36"/>
    <mergeCell ref="H35:H36"/>
    <mergeCell ref="J37:J38"/>
    <mergeCell ref="S39:S40"/>
    <mergeCell ref="R39:R40"/>
    <mergeCell ref="Q39:Q40"/>
    <mergeCell ref="P39:P40"/>
    <mergeCell ref="S41:S42"/>
    <mergeCell ref="G41:G42"/>
    <mergeCell ref="G43:G44"/>
    <mergeCell ref="K56:M56"/>
    <mergeCell ref="E55:E56"/>
    <mergeCell ref="C55:C56"/>
    <mergeCell ref="J55:J56"/>
    <mergeCell ref="R43:R44"/>
    <mergeCell ref="Q43:Q44"/>
    <mergeCell ref="S43:S44"/>
    <mergeCell ref="S47:S48"/>
    <mergeCell ref="R47:R48"/>
    <mergeCell ref="Q47:Q48"/>
    <mergeCell ref="P47:P48"/>
    <mergeCell ref="G55:G56"/>
    <mergeCell ref="D53:D54"/>
    <mergeCell ref="E47:E48"/>
    <mergeCell ref="O47:O48"/>
    <mergeCell ref="F47:F48"/>
    <mergeCell ref="I49:I50"/>
    <mergeCell ref="N45:N46"/>
    <mergeCell ref="H47:H48"/>
    <mergeCell ref="K48:M48"/>
    <mergeCell ref="G47:G48"/>
    <mergeCell ref="I45:I46"/>
    <mergeCell ref="K46:M46"/>
    <mergeCell ref="N47:N48"/>
    <mergeCell ref="J47:J48"/>
    <mergeCell ref="I47:I48"/>
    <mergeCell ref="J57:J58"/>
    <mergeCell ref="G57:G58"/>
    <mergeCell ref="F57:F58"/>
    <mergeCell ref="D51:D52"/>
    <mergeCell ref="D57:D58"/>
    <mergeCell ref="I57:I58"/>
    <mergeCell ref="H57:H58"/>
    <mergeCell ref="E51:E52"/>
    <mergeCell ref="F53:F54"/>
    <mergeCell ref="F55:F56"/>
    <mergeCell ref="I51:I52"/>
    <mergeCell ref="H51:H52"/>
    <mergeCell ref="G51:G52"/>
    <mergeCell ref="H45:H46"/>
    <mergeCell ref="C51:C52"/>
    <mergeCell ref="E57:E58"/>
    <mergeCell ref="F51:F52"/>
    <mergeCell ref="C57:C58"/>
    <mergeCell ref="I55:I56"/>
    <mergeCell ref="D55:D56"/>
  </mergeCells>
  <printOptions horizontalCentered="1"/>
  <pageMargins left="0.31496062992125984" right="0.31496062992125984" top="0.31496062992125984" bottom="0.31496062992125984" header="0" footer="0"/>
  <pageSetup fitToHeight="10" fitToWidth="1" horizontalDpi="600" verticalDpi="600" orientation="landscape" paperSize="9" scale="74" r:id="rId2"/>
  <drawing r:id="rId1"/>
</worksheet>
</file>

<file path=xl/worksheets/sheet20.xml><?xml version="1.0" encoding="utf-8"?>
<worksheet xmlns="http://schemas.openxmlformats.org/spreadsheetml/2006/main" xmlns:r="http://schemas.openxmlformats.org/officeDocument/2006/relationships">
  <dimension ref="A1:D52"/>
  <sheetViews>
    <sheetView zoomScalePageLayoutView="0" workbookViewId="0" topLeftCell="A1">
      <selection activeCell="B5" sqref="B5"/>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53" t="s">
        <v>122</v>
      </c>
    </row>
    <row r="2" spans="1:4" ht="15">
      <c r="A2" s="2" t="s">
        <v>0</v>
      </c>
      <c r="B2" s="2"/>
      <c r="C2" s="1"/>
      <c r="D2" s="1"/>
    </row>
    <row r="3" spans="1:4" ht="15">
      <c r="A3" s="2" t="s">
        <v>43</v>
      </c>
      <c r="B3" s="16"/>
      <c r="C3" s="54"/>
      <c r="D3" s="1"/>
    </row>
    <row r="4" spans="1:4" ht="15">
      <c r="A4" s="2" t="s">
        <v>1</v>
      </c>
      <c r="B4" s="2"/>
      <c r="C4" s="1"/>
      <c r="D4" s="1"/>
    </row>
    <row r="5" spans="1:4" ht="45">
      <c r="A5" s="2" t="s">
        <v>2</v>
      </c>
      <c r="B5" s="2"/>
      <c r="C5" s="1"/>
      <c r="D5" s="14">
        <f>CONCATENATE(B6,B5)</f>
      </c>
    </row>
    <row r="6" spans="1:4" ht="15">
      <c r="A6" s="2" t="s">
        <v>3</v>
      </c>
      <c r="B6" s="2"/>
      <c r="C6" s="1"/>
      <c r="D6" s="15"/>
    </row>
    <row r="7" spans="1:4" ht="15">
      <c r="A7" s="2" t="s">
        <v>4</v>
      </c>
      <c r="B7" s="2"/>
      <c r="C7" s="1"/>
      <c r="D7" s="1"/>
    </row>
    <row r="8" spans="1:4" ht="15">
      <c r="A8" s="2" t="s">
        <v>5</v>
      </c>
      <c r="B8" s="16"/>
      <c r="C8" s="1"/>
      <c r="D8" s="1"/>
    </row>
    <row r="9" spans="1:4" ht="15">
      <c r="A9" s="2" t="s">
        <v>6</v>
      </c>
      <c r="B9" s="2"/>
      <c r="C9" s="1"/>
      <c r="D9" s="1"/>
    </row>
    <row r="10" spans="1:4" ht="15">
      <c r="A10" s="149" t="s">
        <v>87</v>
      </c>
      <c r="B10" s="2"/>
      <c r="C10" s="1"/>
      <c r="D10" s="148">
        <f>CONCATENATE(B10,B11,B12,B13,B14,B15,B16,B17,B18,B19,B20,B21,B22,B23,B24,B25,B26,B27,B28,B29,B30,B31,B32,B33,B34,B35,B36,B37,B38,B39)</f>
      </c>
    </row>
    <row r="11" spans="1:4" ht="15">
      <c r="A11" s="150"/>
      <c r="B11" s="2"/>
      <c r="C11" s="1"/>
      <c r="D11" s="148"/>
    </row>
    <row r="12" spans="1:4" ht="15">
      <c r="A12" s="150"/>
      <c r="B12" s="2"/>
      <c r="C12" s="1"/>
      <c r="D12" s="148"/>
    </row>
    <row r="13" spans="1:4" ht="15">
      <c r="A13" s="150"/>
      <c r="B13" s="2"/>
      <c r="C13" s="1"/>
      <c r="D13" s="148"/>
    </row>
    <row r="14" spans="1:4" ht="15">
      <c r="A14" s="150"/>
      <c r="B14" s="2"/>
      <c r="C14" s="1"/>
      <c r="D14" s="148"/>
    </row>
    <row r="15" spans="1:4" ht="15">
      <c r="A15" s="150"/>
      <c r="B15" s="2"/>
      <c r="C15" s="1"/>
      <c r="D15" s="148"/>
    </row>
    <row r="16" spans="1:4" ht="15">
      <c r="A16" s="150"/>
      <c r="B16" s="2"/>
      <c r="C16" s="1"/>
      <c r="D16" s="148"/>
    </row>
    <row r="17" spans="1:4" ht="15">
      <c r="A17" s="150"/>
      <c r="B17" s="2"/>
      <c r="C17" s="1"/>
      <c r="D17" s="148"/>
    </row>
    <row r="18" spans="1:4" ht="15">
      <c r="A18" s="150"/>
      <c r="B18" s="2"/>
      <c r="C18" s="1"/>
      <c r="D18" s="4"/>
    </row>
    <row r="19" spans="1:4" ht="15">
      <c r="A19" s="150"/>
      <c r="B19" s="2"/>
      <c r="C19" s="1"/>
      <c r="D19" s="4"/>
    </row>
    <row r="20" spans="1:4" ht="15" hidden="1">
      <c r="A20" s="150"/>
      <c r="B20" s="2"/>
      <c r="C20" s="1"/>
      <c r="D20" s="4"/>
    </row>
    <row r="21" spans="1:4" ht="15" hidden="1">
      <c r="A21" s="150"/>
      <c r="B21" s="41"/>
      <c r="C21" s="1"/>
      <c r="D21" s="4"/>
    </row>
    <row r="22" spans="1:4" ht="15" hidden="1">
      <c r="A22" s="150"/>
      <c r="B22" s="2"/>
      <c r="C22" s="1"/>
      <c r="D22" s="4"/>
    </row>
    <row r="23" spans="1:4" ht="15" hidden="1">
      <c r="A23" s="150"/>
      <c r="B23" s="2"/>
      <c r="C23" s="1"/>
      <c r="D23" s="4"/>
    </row>
    <row r="24" spans="1:4" ht="15" hidden="1">
      <c r="A24" s="150"/>
      <c r="B24" s="2"/>
      <c r="C24" s="1"/>
      <c r="D24" s="4"/>
    </row>
    <row r="25" spans="1:4" ht="15" hidden="1">
      <c r="A25" s="150"/>
      <c r="B25" s="41"/>
      <c r="C25" s="1"/>
      <c r="D25" s="4"/>
    </row>
    <row r="26" spans="1:4" ht="15" hidden="1">
      <c r="A26" s="150"/>
      <c r="B26" s="41"/>
      <c r="C26" s="1"/>
      <c r="D26" s="4"/>
    </row>
    <row r="27" spans="1:4" ht="15" hidden="1">
      <c r="A27" s="150"/>
      <c r="B27" s="2"/>
      <c r="C27" s="1"/>
      <c r="D27" s="4"/>
    </row>
    <row r="28" spans="1:4" ht="15" hidden="1">
      <c r="A28" s="150"/>
      <c r="B28" s="2"/>
      <c r="C28" s="1"/>
      <c r="D28" s="4"/>
    </row>
    <row r="29" spans="1:4" ht="15" hidden="1">
      <c r="A29" s="150"/>
      <c r="B29" s="2"/>
      <c r="C29" s="1"/>
      <c r="D29" s="4"/>
    </row>
    <row r="30" spans="1:4" ht="15" hidden="1">
      <c r="A30" s="150"/>
      <c r="B30" s="2"/>
      <c r="C30" s="1"/>
      <c r="D30" s="4"/>
    </row>
    <row r="31" spans="1:4" ht="15" hidden="1">
      <c r="A31" s="150"/>
      <c r="B31" s="2"/>
      <c r="C31" s="1"/>
      <c r="D31" s="4"/>
    </row>
    <row r="32" spans="1:4" ht="15" hidden="1">
      <c r="A32" s="150"/>
      <c r="B32" s="2"/>
      <c r="C32" s="1"/>
      <c r="D32" s="4"/>
    </row>
    <row r="33" spans="1:4" ht="15" hidden="1">
      <c r="A33" s="150"/>
      <c r="B33" s="2"/>
      <c r="C33" s="1"/>
      <c r="D33" s="4"/>
    </row>
    <row r="34" spans="1:4" ht="15" hidden="1">
      <c r="A34" s="150"/>
      <c r="B34" s="2"/>
      <c r="C34" s="1"/>
      <c r="D34" s="4"/>
    </row>
    <row r="35" spans="1:4" ht="15" hidden="1">
      <c r="A35" s="150"/>
      <c r="B35" s="2"/>
      <c r="C35" s="1"/>
      <c r="D35" s="4"/>
    </row>
    <row r="36" spans="1:4" ht="15" hidden="1">
      <c r="A36" s="150"/>
      <c r="B36" s="2"/>
      <c r="C36" s="1"/>
      <c r="D36" s="4"/>
    </row>
    <row r="37" spans="1:4" ht="15" hidden="1">
      <c r="A37" s="150"/>
      <c r="B37" s="2"/>
      <c r="C37" s="1"/>
      <c r="D37" s="4"/>
    </row>
    <row r="38" spans="1:4" ht="15" hidden="1">
      <c r="A38" s="150"/>
      <c r="B38" s="2"/>
      <c r="C38" s="1"/>
      <c r="D38" s="4"/>
    </row>
    <row r="39" spans="1:4" ht="15" hidden="1">
      <c r="A39" s="151"/>
      <c r="B39" s="2"/>
      <c r="C39" s="1"/>
      <c r="D39" s="4"/>
    </row>
    <row r="40" spans="1:4" ht="30">
      <c r="A40" s="2" t="s">
        <v>89</v>
      </c>
      <c r="B40" s="2"/>
      <c r="C40" s="1"/>
      <c r="D40" s="4"/>
    </row>
    <row r="41" spans="1:4" ht="45">
      <c r="A41" s="2" t="s">
        <v>42</v>
      </c>
      <c r="B41" s="2"/>
      <c r="C41" s="1"/>
      <c r="D41" s="35"/>
    </row>
    <row r="42" spans="1:4" ht="15">
      <c r="A42" s="147" t="s">
        <v>88</v>
      </c>
      <c r="B42" s="2"/>
      <c r="C42" s="1"/>
      <c r="D42" s="4"/>
    </row>
    <row r="43" spans="1:4" ht="15">
      <c r="A43" s="147"/>
      <c r="B43" s="2"/>
      <c r="C43" s="1"/>
      <c r="D43" s="4"/>
    </row>
    <row r="44" spans="1:4" ht="30">
      <c r="A44" s="2" t="s">
        <v>7</v>
      </c>
      <c r="B44" s="2"/>
      <c r="C44" s="1"/>
      <c r="D44" s="1"/>
    </row>
    <row r="45" spans="1:4" ht="15">
      <c r="A45" s="2" t="s">
        <v>8</v>
      </c>
      <c r="B45" s="2"/>
      <c r="C45" s="1"/>
      <c r="D45" s="1"/>
    </row>
    <row r="46" spans="1:4" ht="15">
      <c r="A46" s="2" t="s">
        <v>9</v>
      </c>
      <c r="B46" s="2"/>
      <c r="C46" s="1"/>
      <c r="D46" s="1"/>
    </row>
    <row r="47" spans="1:4" ht="30">
      <c r="A47" s="2" t="s">
        <v>10</v>
      </c>
      <c r="B47" s="2"/>
      <c r="C47" s="1"/>
      <c r="D47" s="1"/>
    </row>
    <row r="48" spans="1:4" ht="15">
      <c r="A48" s="2" t="s">
        <v>11</v>
      </c>
      <c r="B48" s="2"/>
      <c r="C48" s="1"/>
      <c r="D48" s="1"/>
    </row>
    <row r="49" spans="1:4" ht="15">
      <c r="A49" s="2" t="s">
        <v>12</v>
      </c>
      <c r="B49" s="2"/>
      <c r="C49" s="1"/>
      <c r="D49" s="1"/>
    </row>
    <row r="50" spans="1:4" ht="30">
      <c r="A50" s="2" t="s">
        <v>13</v>
      </c>
      <c r="B50" s="2"/>
      <c r="C50" s="1"/>
      <c r="D50" s="1"/>
    </row>
    <row r="51" spans="1:4" ht="30">
      <c r="A51" s="2" t="s">
        <v>14</v>
      </c>
      <c r="B51" s="2"/>
      <c r="C51" s="1"/>
      <c r="D51" s="1"/>
    </row>
    <row r="52" spans="1:4" ht="30">
      <c r="A52" s="2" t="s">
        <v>15</v>
      </c>
      <c r="B52" s="2"/>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D52"/>
  <sheetViews>
    <sheetView zoomScalePageLayoutView="0" workbookViewId="0" topLeftCell="A1">
      <selection activeCell="B6" sqref="B6"/>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53" t="s">
        <v>122</v>
      </c>
    </row>
    <row r="2" spans="1:4" ht="15">
      <c r="A2" s="2" t="s">
        <v>0</v>
      </c>
      <c r="B2" s="2"/>
      <c r="C2" s="1"/>
      <c r="D2" s="1"/>
    </row>
    <row r="3" spans="1:4" ht="15">
      <c r="A3" s="2" t="s">
        <v>43</v>
      </c>
      <c r="B3" s="16"/>
      <c r="C3" s="54"/>
      <c r="D3" s="1"/>
    </row>
    <row r="4" spans="1:4" ht="15">
      <c r="A4" s="2" t="s">
        <v>1</v>
      </c>
      <c r="B4" s="2"/>
      <c r="C4" s="1"/>
      <c r="D4" s="1"/>
    </row>
    <row r="5" spans="1:4" ht="45">
      <c r="A5" s="2" t="s">
        <v>2</v>
      </c>
      <c r="B5" s="2"/>
      <c r="C5" s="1"/>
      <c r="D5" s="14">
        <f>CONCATENATE(B6,B5)</f>
      </c>
    </row>
    <row r="6" spans="1:4" ht="15">
      <c r="A6" s="2" t="s">
        <v>3</v>
      </c>
      <c r="B6" s="2"/>
      <c r="C6" s="1"/>
      <c r="D6" s="15"/>
    </row>
    <row r="7" spans="1:4" ht="15">
      <c r="A7" s="2" t="s">
        <v>4</v>
      </c>
      <c r="B7" s="2"/>
      <c r="C7" s="1"/>
      <c r="D7" s="1"/>
    </row>
    <row r="8" spans="1:4" ht="15">
      <c r="A8" s="2" t="s">
        <v>5</v>
      </c>
      <c r="B8" s="16"/>
      <c r="C8" s="1"/>
      <c r="D8" s="1"/>
    </row>
    <row r="9" spans="1:4" ht="15">
      <c r="A9" s="2" t="s">
        <v>6</v>
      </c>
      <c r="B9" s="2"/>
      <c r="C9" s="1"/>
      <c r="D9" s="1"/>
    </row>
    <row r="10" spans="1:4" ht="15">
      <c r="A10" s="149" t="s">
        <v>87</v>
      </c>
      <c r="B10" s="2"/>
      <c r="C10" s="1"/>
      <c r="D10" s="148">
        <f>CONCATENATE(B10,B11,B12,B13,B14,B15,B16,B17,B18,B19,B20,B21,B22,B23,B24,B25,B26,B27,B28,B29,B30,B31,B32,B33,B34,B35,B36,B37,B38,B39)</f>
      </c>
    </row>
    <row r="11" spans="1:4" ht="15">
      <c r="A11" s="150"/>
      <c r="B11" s="2"/>
      <c r="C11" s="1"/>
      <c r="D11" s="148"/>
    </row>
    <row r="12" spans="1:4" ht="15">
      <c r="A12" s="150"/>
      <c r="B12" s="2"/>
      <c r="C12" s="1"/>
      <c r="D12" s="148"/>
    </row>
    <row r="13" spans="1:4" ht="15">
      <c r="A13" s="150"/>
      <c r="B13" s="2"/>
      <c r="C13" s="1"/>
      <c r="D13" s="148"/>
    </row>
    <row r="14" spans="1:4" ht="15">
      <c r="A14" s="150"/>
      <c r="B14" s="2"/>
      <c r="C14" s="1"/>
      <c r="D14" s="148"/>
    </row>
    <row r="15" spans="1:4" ht="15">
      <c r="A15" s="150"/>
      <c r="B15" s="2"/>
      <c r="C15" s="1"/>
      <c r="D15" s="148"/>
    </row>
    <row r="16" spans="1:4" ht="15">
      <c r="A16" s="150"/>
      <c r="B16" s="2"/>
      <c r="C16" s="1"/>
      <c r="D16" s="148"/>
    </row>
    <row r="17" spans="1:4" ht="15">
      <c r="A17" s="150"/>
      <c r="B17" s="2"/>
      <c r="C17" s="1"/>
      <c r="D17" s="148"/>
    </row>
    <row r="18" spans="1:4" ht="15">
      <c r="A18" s="150"/>
      <c r="B18" s="2"/>
      <c r="C18" s="1"/>
      <c r="D18" s="4"/>
    </row>
    <row r="19" spans="1:4" ht="15">
      <c r="A19" s="150"/>
      <c r="B19" s="2"/>
      <c r="C19" s="1"/>
      <c r="D19" s="4"/>
    </row>
    <row r="20" spans="1:4" ht="15" hidden="1">
      <c r="A20" s="150"/>
      <c r="B20" s="2"/>
      <c r="C20" s="1"/>
      <c r="D20" s="4"/>
    </row>
    <row r="21" spans="1:4" ht="15" hidden="1">
      <c r="A21" s="150"/>
      <c r="B21" s="41"/>
      <c r="C21" s="1"/>
      <c r="D21" s="4"/>
    </row>
    <row r="22" spans="1:4" ht="15" hidden="1">
      <c r="A22" s="150"/>
      <c r="B22" s="2"/>
      <c r="C22" s="1"/>
      <c r="D22" s="4"/>
    </row>
    <row r="23" spans="1:4" ht="15" hidden="1">
      <c r="A23" s="150"/>
      <c r="B23" s="2"/>
      <c r="C23" s="1"/>
      <c r="D23" s="4"/>
    </row>
    <row r="24" spans="1:4" ht="15" hidden="1">
      <c r="A24" s="150"/>
      <c r="B24" s="2"/>
      <c r="C24" s="1"/>
      <c r="D24" s="4"/>
    </row>
    <row r="25" spans="1:4" ht="15" hidden="1">
      <c r="A25" s="150"/>
      <c r="B25" s="41"/>
      <c r="C25" s="1"/>
      <c r="D25" s="4"/>
    </row>
    <row r="26" spans="1:4" ht="15" hidden="1">
      <c r="A26" s="150"/>
      <c r="B26" s="41"/>
      <c r="C26" s="1"/>
      <c r="D26" s="4"/>
    </row>
    <row r="27" spans="1:4" ht="15" hidden="1">
      <c r="A27" s="150"/>
      <c r="B27" s="2"/>
      <c r="C27" s="1"/>
      <c r="D27" s="4"/>
    </row>
    <row r="28" spans="1:4" ht="15" hidden="1">
      <c r="A28" s="150"/>
      <c r="B28" s="2"/>
      <c r="C28" s="1"/>
      <c r="D28" s="4"/>
    </row>
    <row r="29" spans="1:4" ht="15" hidden="1">
      <c r="A29" s="150"/>
      <c r="B29" s="2"/>
      <c r="C29" s="1"/>
      <c r="D29" s="4"/>
    </row>
    <row r="30" spans="1:4" ht="15" hidden="1">
      <c r="A30" s="150"/>
      <c r="B30" s="2"/>
      <c r="C30" s="1"/>
      <c r="D30" s="4"/>
    </row>
    <row r="31" spans="1:4" ht="15" hidden="1">
      <c r="A31" s="150"/>
      <c r="B31" s="2"/>
      <c r="C31" s="1"/>
      <c r="D31" s="4"/>
    </row>
    <row r="32" spans="1:4" ht="15" hidden="1">
      <c r="A32" s="150"/>
      <c r="B32" s="2"/>
      <c r="C32" s="1"/>
      <c r="D32" s="4"/>
    </row>
    <row r="33" spans="1:4" ht="15" hidden="1">
      <c r="A33" s="150"/>
      <c r="B33" s="2"/>
      <c r="C33" s="1"/>
      <c r="D33" s="4"/>
    </row>
    <row r="34" spans="1:4" ht="15" hidden="1">
      <c r="A34" s="150"/>
      <c r="B34" s="2"/>
      <c r="C34" s="1"/>
      <c r="D34" s="4"/>
    </row>
    <row r="35" spans="1:4" ht="15" hidden="1">
      <c r="A35" s="150"/>
      <c r="B35" s="2"/>
      <c r="C35" s="1"/>
      <c r="D35" s="4"/>
    </row>
    <row r="36" spans="1:4" ht="15" hidden="1">
      <c r="A36" s="150"/>
      <c r="B36" s="2"/>
      <c r="C36" s="1"/>
      <c r="D36" s="4"/>
    </row>
    <row r="37" spans="1:4" ht="15" hidden="1">
      <c r="A37" s="150"/>
      <c r="B37" s="2"/>
      <c r="C37" s="1"/>
      <c r="D37" s="4"/>
    </row>
    <row r="38" spans="1:4" ht="15" hidden="1">
      <c r="A38" s="150"/>
      <c r="B38" s="2"/>
      <c r="C38" s="1"/>
      <c r="D38" s="4"/>
    </row>
    <row r="39" spans="1:4" ht="15" hidden="1">
      <c r="A39" s="151"/>
      <c r="B39" s="2"/>
      <c r="C39" s="1"/>
      <c r="D39" s="4"/>
    </row>
    <row r="40" spans="1:4" ht="30">
      <c r="A40" s="2" t="s">
        <v>89</v>
      </c>
      <c r="B40" s="2"/>
      <c r="C40" s="1"/>
      <c r="D40" s="4"/>
    </row>
    <row r="41" spans="1:4" ht="45">
      <c r="A41" s="2" t="s">
        <v>42</v>
      </c>
      <c r="B41" s="2"/>
      <c r="C41" s="1"/>
      <c r="D41" s="35"/>
    </row>
    <row r="42" spans="1:4" ht="15">
      <c r="A42" s="147" t="s">
        <v>88</v>
      </c>
      <c r="B42" s="2"/>
      <c r="C42" s="1"/>
      <c r="D42" s="4"/>
    </row>
    <row r="43" spans="1:4" ht="15">
      <c r="A43" s="147"/>
      <c r="B43" s="2"/>
      <c r="C43" s="1"/>
      <c r="D43" s="4"/>
    </row>
    <row r="44" spans="1:4" ht="30">
      <c r="A44" s="2" t="s">
        <v>7</v>
      </c>
      <c r="B44" s="2"/>
      <c r="C44" s="1"/>
      <c r="D44" s="1"/>
    </row>
    <row r="45" spans="1:4" ht="15">
      <c r="A45" s="2" t="s">
        <v>8</v>
      </c>
      <c r="B45" s="2"/>
      <c r="C45" s="1"/>
      <c r="D45" s="1"/>
    </row>
    <row r="46" spans="1:4" ht="15">
      <c r="A46" s="2" t="s">
        <v>9</v>
      </c>
      <c r="B46" s="2"/>
      <c r="C46" s="1"/>
      <c r="D46" s="1"/>
    </row>
    <row r="47" spans="1:4" ht="30">
      <c r="A47" s="2" t="s">
        <v>10</v>
      </c>
      <c r="B47" s="2"/>
      <c r="C47" s="1"/>
      <c r="D47" s="1"/>
    </row>
    <row r="48" spans="1:4" ht="15">
      <c r="A48" s="2" t="s">
        <v>11</v>
      </c>
      <c r="B48" s="2"/>
      <c r="C48" s="1"/>
      <c r="D48" s="1"/>
    </row>
    <row r="49" spans="1:4" ht="15">
      <c r="A49" s="2" t="s">
        <v>12</v>
      </c>
      <c r="B49" s="2"/>
      <c r="C49" s="1"/>
      <c r="D49" s="1"/>
    </row>
    <row r="50" spans="1:4" ht="30">
      <c r="A50" s="2" t="s">
        <v>13</v>
      </c>
      <c r="B50" s="2"/>
      <c r="C50" s="1"/>
      <c r="D50" s="1"/>
    </row>
    <row r="51" spans="1:4" ht="30">
      <c r="A51" s="2" t="s">
        <v>14</v>
      </c>
      <c r="B51" s="2"/>
      <c r="C51" s="1"/>
      <c r="D51" s="1"/>
    </row>
    <row r="52" spans="1:4" ht="30">
      <c r="A52" s="2" t="s">
        <v>15</v>
      </c>
      <c r="B52" s="2"/>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D52"/>
  <sheetViews>
    <sheetView zoomScalePageLayoutView="0" workbookViewId="0" topLeftCell="A1">
      <selection activeCell="B5" sqref="B5"/>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53" t="s">
        <v>122</v>
      </c>
    </row>
    <row r="2" spans="1:4" ht="15">
      <c r="A2" s="2" t="s">
        <v>0</v>
      </c>
      <c r="B2" s="2"/>
      <c r="C2" s="1"/>
      <c r="D2" s="1"/>
    </row>
    <row r="3" spans="1:4" ht="15">
      <c r="A3" s="2" t="s">
        <v>43</v>
      </c>
      <c r="B3" s="16"/>
      <c r="C3" s="54"/>
      <c r="D3" s="1"/>
    </row>
    <row r="4" spans="1:4" ht="15">
      <c r="A4" s="2" t="s">
        <v>1</v>
      </c>
      <c r="B4" s="2"/>
      <c r="C4" s="1"/>
      <c r="D4" s="1"/>
    </row>
    <row r="5" spans="1:4" ht="45">
      <c r="A5" s="2" t="s">
        <v>2</v>
      </c>
      <c r="B5" s="2"/>
      <c r="C5" s="1"/>
      <c r="D5" s="14">
        <f>CONCATENATE(B6,B5)</f>
      </c>
    </row>
    <row r="6" spans="1:4" ht="15">
      <c r="A6" s="2" t="s">
        <v>3</v>
      </c>
      <c r="B6" s="2"/>
      <c r="C6" s="1"/>
      <c r="D6" s="15"/>
    </row>
    <row r="7" spans="1:4" ht="15">
      <c r="A7" s="2" t="s">
        <v>4</v>
      </c>
      <c r="B7" s="2"/>
      <c r="C7" s="1"/>
      <c r="D7" s="1"/>
    </row>
    <row r="8" spans="1:4" ht="15">
      <c r="A8" s="2" t="s">
        <v>5</v>
      </c>
      <c r="B8" s="16"/>
      <c r="C8" s="1"/>
      <c r="D8" s="1"/>
    </row>
    <row r="9" spans="1:4" ht="15">
      <c r="A9" s="2" t="s">
        <v>6</v>
      </c>
      <c r="B9" s="2"/>
      <c r="C9" s="1"/>
      <c r="D9" s="1"/>
    </row>
    <row r="10" spans="1:4" ht="15">
      <c r="A10" s="149" t="s">
        <v>87</v>
      </c>
      <c r="B10" s="2"/>
      <c r="C10" s="1"/>
      <c r="D10" s="148">
        <f>CONCATENATE(B10,B11,B12,B13,B14,B15,B16,B17,B18,B19,B20,B21,B22,B23,B24,B25,B26,B27,B28,B29,B30,B31,B32,B33,B34,B35,B36,B37,B38,B39)</f>
      </c>
    </row>
    <row r="11" spans="1:4" ht="15">
      <c r="A11" s="150"/>
      <c r="B11" s="2"/>
      <c r="C11" s="1"/>
      <c r="D11" s="148"/>
    </row>
    <row r="12" spans="1:4" ht="15">
      <c r="A12" s="150"/>
      <c r="B12" s="2"/>
      <c r="C12" s="1"/>
      <c r="D12" s="148"/>
    </row>
    <row r="13" spans="1:4" ht="15">
      <c r="A13" s="150"/>
      <c r="B13" s="2"/>
      <c r="C13" s="1"/>
      <c r="D13" s="148"/>
    </row>
    <row r="14" spans="1:4" ht="15">
      <c r="A14" s="150"/>
      <c r="B14" s="2"/>
      <c r="C14" s="1"/>
      <c r="D14" s="148"/>
    </row>
    <row r="15" spans="1:4" ht="15">
      <c r="A15" s="150"/>
      <c r="B15" s="2"/>
      <c r="C15" s="1"/>
      <c r="D15" s="148"/>
    </row>
    <row r="16" spans="1:4" ht="15">
      <c r="A16" s="150"/>
      <c r="B16" s="2"/>
      <c r="C16" s="1"/>
      <c r="D16" s="148"/>
    </row>
    <row r="17" spans="1:4" ht="15">
      <c r="A17" s="150"/>
      <c r="B17" s="2"/>
      <c r="C17" s="1"/>
      <c r="D17" s="148"/>
    </row>
    <row r="18" spans="1:4" ht="15">
      <c r="A18" s="150"/>
      <c r="B18" s="2"/>
      <c r="C18" s="1"/>
      <c r="D18" s="4"/>
    </row>
    <row r="19" spans="1:4" ht="15">
      <c r="A19" s="150"/>
      <c r="B19" s="2"/>
      <c r="C19" s="1"/>
      <c r="D19" s="4"/>
    </row>
    <row r="20" spans="1:4" ht="15" hidden="1">
      <c r="A20" s="150"/>
      <c r="B20" s="2"/>
      <c r="C20" s="1"/>
      <c r="D20" s="4"/>
    </row>
    <row r="21" spans="1:4" ht="15" hidden="1">
      <c r="A21" s="150"/>
      <c r="B21" s="41"/>
      <c r="C21" s="1"/>
      <c r="D21" s="4"/>
    </row>
    <row r="22" spans="1:4" ht="15" hidden="1">
      <c r="A22" s="150"/>
      <c r="B22" s="2"/>
      <c r="C22" s="1"/>
      <c r="D22" s="4"/>
    </row>
    <row r="23" spans="1:4" ht="15" hidden="1">
      <c r="A23" s="150"/>
      <c r="B23" s="2"/>
      <c r="C23" s="1"/>
      <c r="D23" s="4"/>
    </row>
    <row r="24" spans="1:4" ht="15" hidden="1">
      <c r="A24" s="150"/>
      <c r="B24" s="2"/>
      <c r="C24" s="1"/>
      <c r="D24" s="4"/>
    </row>
    <row r="25" spans="1:4" ht="15" hidden="1">
      <c r="A25" s="150"/>
      <c r="B25" s="41"/>
      <c r="C25" s="1"/>
      <c r="D25" s="4"/>
    </row>
    <row r="26" spans="1:4" ht="15" hidden="1">
      <c r="A26" s="150"/>
      <c r="B26" s="41"/>
      <c r="C26" s="1"/>
      <c r="D26" s="4"/>
    </row>
    <row r="27" spans="1:4" ht="15" hidden="1">
      <c r="A27" s="150"/>
      <c r="B27" s="2"/>
      <c r="C27" s="1"/>
      <c r="D27" s="4"/>
    </row>
    <row r="28" spans="1:4" ht="15" hidden="1">
      <c r="A28" s="150"/>
      <c r="B28" s="2"/>
      <c r="C28" s="1"/>
      <c r="D28" s="4"/>
    </row>
    <row r="29" spans="1:4" ht="15" hidden="1">
      <c r="A29" s="150"/>
      <c r="B29" s="2"/>
      <c r="C29" s="1"/>
      <c r="D29" s="4"/>
    </row>
    <row r="30" spans="1:4" ht="15" hidden="1">
      <c r="A30" s="150"/>
      <c r="B30" s="2"/>
      <c r="C30" s="1"/>
      <c r="D30" s="4"/>
    </row>
    <row r="31" spans="1:4" ht="15" hidden="1">
      <c r="A31" s="150"/>
      <c r="B31" s="2"/>
      <c r="C31" s="1"/>
      <c r="D31" s="4"/>
    </row>
    <row r="32" spans="1:4" ht="15" hidden="1">
      <c r="A32" s="150"/>
      <c r="B32" s="2"/>
      <c r="C32" s="1"/>
      <c r="D32" s="4"/>
    </row>
    <row r="33" spans="1:4" ht="15" hidden="1">
      <c r="A33" s="150"/>
      <c r="B33" s="2"/>
      <c r="C33" s="1"/>
      <c r="D33" s="4"/>
    </row>
    <row r="34" spans="1:4" ht="15" hidden="1">
      <c r="A34" s="150"/>
      <c r="B34" s="2"/>
      <c r="C34" s="1"/>
      <c r="D34" s="4"/>
    </row>
    <row r="35" spans="1:4" ht="15" hidden="1">
      <c r="A35" s="150"/>
      <c r="B35" s="2"/>
      <c r="C35" s="1"/>
      <c r="D35" s="4"/>
    </row>
    <row r="36" spans="1:4" ht="15" hidden="1">
      <c r="A36" s="150"/>
      <c r="B36" s="2"/>
      <c r="C36" s="1"/>
      <c r="D36" s="4"/>
    </row>
    <row r="37" spans="1:4" ht="15" hidden="1">
      <c r="A37" s="150"/>
      <c r="B37" s="2"/>
      <c r="C37" s="1"/>
      <c r="D37" s="4"/>
    </row>
    <row r="38" spans="1:4" ht="15" hidden="1">
      <c r="A38" s="150"/>
      <c r="B38" s="2"/>
      <c r="C38" s="1"/>
      <c r="D38" s="4"/>
    </row>
    <row r="39" spans="1:4" ht="15" hidden="1">
      <c r="A39" s="151"/>
      <c r="B39" s="2"/>
      <c r="C39" s="1"/>
      <c r="D39" s="4"/>
    </row>
    <row r="40" spans="1:4" ht="30">
      <c r="A40" s="2" t="s">
        <v>89</v>
      </c>
      <c r="B40" s="2"/>
      <c r="C40" s="1"/>
      <c r="D40" s="4"/>
    </row>
    <row r="41" spans="1:4" ht="45">
      <c r="A41" s="2" t="s">
        <v>42</v>
      </c>
      <c r="B41" s="2"/>
      <c r="C41" s="1"/>
      <c r="D41" s="35"/>
    </row>
    <row r="42" spans="1:4" ht="15">
      <c r="A42" s="147" t="s">
        <v>88</v>
      </c>
      <c r="B42" s="2"/>
      <c r="C42" s="1"/>
      <c r="D42" s="4"/>
    </row>
    <row r="43" spans="1:4" ht="15">
      <c r="A43" s="147"/>
      <c r="B43" s="2"/>
      <c r="C43" s="1"/>
      <c r="D43" s="4"/>
    </row>
    <row r="44" spans="1:4" ht="30">
      <c r="A44" s="2" t="s">
        <v>7</v>
      </c>
      <c r="B44" s="2"/>
      <c r="C44" s="1"/>
      <c r="D44" s="1"/>
    </row>
    <row r="45" spans="1:4" ht="15">
      <c r="A45" s="2" t="s">
        <v>8</v>
      </c>
      <c r="B45" s="2"/>
      <c r="C45" s="1"/>
      <c r="D45" s="1"/>
    </row>
    <row r="46" spans="1:4" ht="15">
      <c r="A46" s="2" t="s">
        <v>9</v>
      </c>
      <c r="B46" s="2"/>
      <c r="C46" s="1"/>
      <c r="D46" s="1"/>
    </row>
    <row r="47" spans="1:4" ht="30">
      <c r="A47" s="2" t="s">
        <v>10</v>
      </c>
      <c r="B47" s="2"/>
      <c r="C47" s="1"/>
      <c r="D47" s="1"/>
    </row>
    <row r="48" spans="1:4" ht="15">
      <c r="A48" s="2" t="s">
        <v>11</v>
      </c>
      <c r="B48" s="2"/>
      <c r="C48" s="1"/>
      <c r="D48" s="1"/>
    </row>
    <row r="49" spans="1:4" ht="15">
      <c r="A49" s="2" t="s">
        <v>12</v>
      </c>
      <c r="B49" s="2"/>
      <c r="C49" s="1"/>
      <c r="D49" s="1"/>
    </row>
    <row r="50" spans="1:4" ht="30">
      <c r="A50" s="2" t="s">
        <v>13</v>
      </c>
      <c r="B50" s="2"/>
      <c r="C50" s="1"/>
      <c r="D50" s="1"/>
    </row>
    <row r="51" spans="1:4" ht="30">
      <c r="A51" s="2" t="s">
        <v>14</v>
      </c>
      <c r="B51" s="2"/>
      <c r="C51" s="1"/>
      <c r="D51" s="1"/>
    </row>
    <row r="52" spans="1:4" ht="30">
      <c r="A52" s="2" t="s">
        <v>15</v>
      </c>
      <c r="B52" s="2"/>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D52"/>
  <sheetViews>
    <sheetView zoomScalePageLayoutView="0" workbookViewId="0" topLeftCell="A1">
      <selection activeCell="B5" sqref="B5"/>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53" t="s">
        <v>122</v>
      </c>
    </row>
    <row r="2" spans="1:4" ht="15">
      <c r="A2" s="2" t="s">
        <v>0</v>
      </c>
      <c r="B2" s="2"/>
      <c r="C2" s="1"/>
      <c r="D2" s="1"/>
    </row>
    <row r="3" spans="1:4" ht="15">
      <c r="A3" s="2" t="s">
        <v>43</v>
      </c>
      <c r="B3" s="16"/>
      <c r="C3" s="54"/>
      <c r="D3" s="1"/>
    </row>
    <row r="4" spans="1:4" ht="15">
      <c r="A4" s="2" t="s">
        <v>1</v>
      </c>
      <c r="B4" s="2"/>
      <c r="C4" s="1"/>
      <c r="D4" s="1"/>
    </row>
    <row r="5" spans="1:4" ht="45">
      <c r="A5" s="2" t="s">
        <v>2</v>
      </c>
      <c r="B5" s="2"/>
      <c r="C5" s="1"/>
      <c r="D5" s="14">
        <f>CONCATENATE(B6,B5)</f>
      </c>
    </row>
    <row r="6" spans="1:4" ht="15">
      <c r="A6" s="2" t="s">
        <v>3</v>
      </c>
      <c r="B6" s="2"/>
      <c r="C6" s="1"/>
      <c r="D6" s="15"/>
    </row>
    <row r="7" spans="1:4" ht="15">
      <c r="A7" s="2" t="s">
        <v>4</v>
      </c>
      <c r="B7" s="2"/>
      <c r="C7" s="1"/>
      <c r="D7" s="1"/>
    </row>
    <row r="8" spans="1:4" ht="15">
      <c r="A8" s="2" t="s">
        <v>5</v>
      </c>
      <c r="B8" s="16"/>
      <c r="C8" s="1"/>
      <c r="D8" s="1"/>
    </row>
    <row r="9" spans="1:4" ht="15">
      <c r="A9" s="2" t="s">
        <v>6</v>
      </c>
      <c r="B9" s="2"/>
      <c r="C9" s="1"/>
      <c r="D9" s="1"/>
    </row>
    <row r="10" spans="1:4" ht="15">
      <c r="A10" s="149" t="s">
        <v>87</v>
      </c>
      <c r="B10" s="2"/>
      <c r="C10" s="1"/>
      <c r="D10" s="148">
        <f>CONCATENATE(B10,B11,B12,B13,B14,B15,B16,B17,B18,B19,B20,B21,B22,B23,B24,B25,B26,B27,B28,B29,B30,B31,B32,B33,B34,B35,B36,B37,B38,B39)</f>
      </c>
    </row>
    <row r="11" spans="1:4" ht="15">
      <c r="A11" s="150"/>
      <c r="B11" s="2"/>
      <c r="C11" s="1"/>
      <c r="D11" s="148"/>
    </row>
    <row r="12" spans="1:4" ht="15">
      <c r="A12" s="150"/>
      <c r="B12" s="2"/>
      <c r="C12" s="1"/>
      <c r="D12" s="148"/>
    </row>
    <row r="13" spans="1:4" ht="15">
      <c r="A13" s="150"/>
      <c r="B13" s="2"/>
      <c r="C13" s="1"/>
      <c r="D13" s="148"/>
    </row>
    <row r="14" spans="1:4" ht="15">
      <c r="A14" s="150"/>
      <c r="B14" s="2"/>
      <c r="C14" s="1"/>
      <c r="D14" s="148"/>
    </row>
    <row r="15" spans="1:4" ht="15">
      <c r="A15" s="150"/>
      <c r="B15" s="2"/>
      <c r="C15" s="1"/>
      <c r="D15" s="148"/>
    </row>
    <row r="16" spans="1:4" ht="15">
      <c r="A16" s="150"/>
      <c r="B16" s="2"/>
      <c r="C16" s="1"/>
      <c r="D16" s="148"/>
    </row>
    <row r="17" spans="1:4" ht="15">
      <c r="A17" s="150"/>
      <c r="B17" s="2"/>
      <c r="C17" s="1"/>
      <c r="D17" s="148"/>
    </row>
    <row r="18" spans="1:4" ht="15">
      <c r="A18" s="150"/>
      <c r="B18" s="2"/>
      <c r="C18" s="1"/>
      <c r="D18" s="4"/>
    </row>
    <row r="19" spans="1:4" ht="15">
      <c r="A19" s="150"/>
      <c r="B19" s="2"/>
      <c r="C19" s="1"/>
      <c r="D19" s="4"/>
    </row>
    <row r="20" spans="1:4" ht="15" hidden="1">
      <c r="A20" s="150"/>
      <c r="B20" s="2"/>
      <c r="C20" s="1"/>
      <c r="D20" s="4"/>
    </row>
    <row r="21" spans="1:4" ht="15" hidden="1">
      <c r="A21" s="150"/>
      <c r="B21" s="41"/>
      <c r="C21" s="1"/>
      <c r="D21" s="4"/>
    </row>
    <row r="22" spans="1:4" ht="15" hidden="1">
      <c r="A22" s="150"/>
      <c r="B22" s="2"/>
      <c r="C22" s="1"/>
      <c r="D22" s="4"/>
    </row>
    <row r="23" spans="1:4" ht="15" hidden="1">
      <c r="A23" s="150"/>
      <c r="B23" s="2"/>
      <c r="C23" s="1"/>
      <c r="D23" s="4"/>
    </row>
    <row r="24" spans="1:4" ht="15" hidden="1">
      <c r="A24" s="150"/>
      <c r="B24" s="2"/>
      <c r="C24" s="1"/>
      <c r="D24" s="4"/>
    </row>
    <row r="25" spans="1:4" ht="15" hidden="1">
      <c r="A25" s="150"/>
      <c r="B25" s="41"/>
      <c r="C25" s="1"/>
      <c r="D25" s="4"/>
    </row>
    <row r="26" spans="1:4" ht="15" hidden="1">
      <c r="A26" s="150"/>
      <c r="B26" s="41"/>
      <c r="C26" s="1"/>
      <c r="D26" s="4"/>
    </row>
    <row r="27" spans="1:4" ht="15" hidden="1">
      <c r="A27" s="150"/>
      <c r="B27" s="2"/>
      <c r="C27" s="1"/>
      <c r="D27" s="4"/>
    </row>
    <row r="28" spans="1:4" ht="15" hidden="1">
      <c r="A28" s="150"/>
      <c r="B28" s="2"/>
      <c r="C28" s="1"/>
      <c r="D28" s="4"/>
    </row>
    <row r="29" spans="1:4" ht="15" hidden="1">
      <c r="A29" s="150"/>
      <c r="B29" s="2"/>
      <c r="C29" s="1"/>
      <c r="D29" s="4"/>
    </row>
    <row r="30" spans="1:4" ht="15" hidden="1">
      <c r="A30" s="150"/>
      <c r="B30" s="2"/>
      <c r="C30" s="1"/>
      <c r="D30" s="4"/>
    </row>
    <row r="31" spans="1:4" ht="15" hidden="1">
      <c r="A31" s="150"/>
      <c r="B31" s="2"/>
      <c r="C31" s="1"/>
      <c r="D31" s="4"/>
    </row>
    <row r="32" spans="1:4" ht="15" hidden="1">
      <c r="A32" s="150"/>
      <c r="B32" s="2"/>
      <c r="C32" s="1"/>
      <c r="D32" s="4"/>
    </row>
    <row r="33" spans="1:4" ht="15" hidden="1">
      <c r="A33" s="150"/>
      <c r="B33" s="2"/>
      <c r="C33" s="1"/>
      <c r="D33" s="4"/>
    </row>
    <row r="34" spans="1:4" ht="15" hidden="1">
      <c r="A34" s="150"/>
      <c r="B34" s="2"/>
      <c r="C34" s="1"/>
      <c r="D34" s="4"/>
    </row>
    <row r="35" spans="1:4" ht="15" hidden="1">
      <c r="A35" s="150"/>
      <c r="B35" s="2"/>
      <c r="C35" s="1"/>
      <c r="D35" s="4"/>
    </row>
    <row r="36" spans="1:4" ht="15" hidden="1">
      <c r="A36" s="150"/>
      <c r="B36" s="2"/>
      <c r="C36" s="1"/>
      <c r="D36" s="4"/>
    </row>
    <row r="37" spans="1:4" ht="15" hidden="1">
      <c r="A37" s="150"/>
      <c r="B37" s="2"/>
      <c r="C37" s="1"/>
      <c r="D37" s="4"/>
    </row>
    <row r="38" spans="1:4" ht="15" hidden="1">
      <c r="A38" s="150"/>
      <c r="B38" s="2"/>
      <c r="C38" s="1"/>
      <c r="D38" s="4"/>
    </row>
    <row r="39" spans="1:4" ht="15" hidden="1">
      <c r="A39" s="151"/>
      <c r="B39" s="2"/>
      <c r="C39" s="1"/>
      <c r="D39" s="4"/>
    </row>
    <row r="40" spans="1:4" ht="30">
      <c r="A40" s="2" t="s">
        <v>89</v>
      </c>
      <c r="B40" s="2"/>
      <c r="C40" s="1"/>
      <c r="D40" s="4"/>
    </row>
    <row r="41" spans="1:4" ht="45">
      <c r="A41" s="2" t="s">
        <v>42</v>
      </c>
      <c r="B41" s="2"/>
      <c r="C41" s="1"/>
      <c r="D41" s="35"/>
    </row>
    <row r="42" spans="1:4" ht="15">
      <c r="A42" s="147" t="s">
        <v>88</v>
      </c>
      <c r="B42" s="2"/>
      <c r="C42" s="1"/>
      <c r="D42" s="4"/>
    </row>
    <row r="43" spans="1:4" ht="15">
      <c r="A43" s="147"/>
      <c r="B43" s="2"/>
      <c r="C43" s="1"/>
      <c r="D43" s="4"/>
    </row>
    <row r="44" spans="1:4" ht="30">
      <c r="A44" s="2" t="s">
        <v>7</v>
      </c>
      <c r="B44" s="2"/>
      <c r="C44" s="1"/>
      <c r="D44" s="1"/>
    </row>
    <row r="45" spans="1:4" ht="15">
      <c r="A45" s="2" t="s">
        <v>8</v>
      </c>
      <c r="B45" s="2"/>
      <c r="C45" s="1"/>
      <c r="D45" s="1"/>
    </row>
    <row r="46" spans="1:4" ht="15">
      <c r="A46" s="2" t="s">
        <v>9</v>
      </c>
      <c r="B46" s="2"/>
      <c r="C46" s="1"/>
      <c r="D46" s="1"/>
    </row>
    <row r="47" spans="1:4" ht="30">
      <c r="A47" s="2" t="s">
        <v>10</v>
      </c>
      <c r="B47" s="2"/>
      <c r="C47" s="1"/>
      <c r="D47" s="1"/>
    </row>
    <row r="48" spans="1:4" ht="15">
      <c r="A48" s="2" t="s">
        <v>11</v>
      </c>
      <c r="B48" s="2"/>
      <c r="C48" s="1"/>
      <c r="D48" s="1"/>
    </row>
    <row r="49" spans="1:4" ht="15">
      <c r="A49" s="2" t="s">
        <v>12</v>
      </c>
      <c r="B49" s="2"/>
      <c r="C49" s="1"/>
      <c r="D49" s="1"/>
    </row>
    <row r="50" spans="1:4" ht="30">
      <c r="A50" s="2" t="s">
        <v>13</v>
      </c>
      <c r="B50" s="2"/>
      <c r="C50" s="1"/>
      <c r="D50" s="1"/>
    </row>
    <row r="51" spans="1:4" ht="30">
      <c r="A51" s="2" t="s">
        <v>14</v>
      </c>
      <c r="B51" s="2"/>
      <c r="C51" s="1"/>
      <c r="D51" s="1"/>
    </row>
    <row r="52" spans="1:4" ht="30">
      <c r="A52" s="2" t="s">
        <v>15</v>
      </c>
      <c r="B52" s="2"/>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D52"/>
  <sheetViews>
    <sheetView zoomScalePageLayoutView="0" workbookViewId="0" topLeftCell="A1">
      <selection activeCell="B6" sqref="B6"/>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53" t="s">
        <v>122</v>
      </c>
    </row>
    <row r="2" spans="1:4" ht="15">
      <c r="A2" s="2" t="s">
        <v>0</v>
      </c>
      <c r="B2" s="2"/>
      <c r="C2" s="1"/>
      <c r="D2" s="1"/>
    </row>
    <row r="3" spans="1:4" ht="15">
      <c r="A3" s="2" t="s">
        <v>43</v>
      </c>
      <c r="B3" s="16"/>
      <c r="C3" s="54"/>
      <c r="D3" s="1"/>
    </row>
    <row r="4" spans="1:4" ht="15">
      <c r="A4" s="2" t="s">
        <v>1</v>
      </c>
      <c r="B4" s="2"/>
      <c r="C4" s="1"/>
      <c r="D4" s="1"/>
    </row>
    <row r="5" spans="1:4" ht="45">
      <c r="A5" s="2" t="s">
        <v>2</v>
      </c>
      <c r="B5" s="2"/>
      <c r="C5" s="1"/>
      <c r="D5" s="14">
        <f>CONCATENATE(B6,B5)</f>
      </c>
    </row>
    <row r="6" spans="1:4" ht="15">
      <c r="A6" s="2" t="s">
        <v>3</v>
      </c>
      <c r="B6" s="2"/>
      <c r="C6" s="1"/>
      <c r="D6" s="15"/>
    </row>
    <row r="7" spans="1:4" ht="15">
      <c r="A7" s="2" t="s">
        <v>4</v>
      </c>
      <c r="B7" s="2"/>
      <c r="C7" s="1"/>
      <c r="D7" s="1"/>
    </row>
    <row r="8" spans="1:4" ht="15">
      <c r="A8" s="2" t="s">
        <v>5</v>
      </c>
      <c r="B8" s="16"/>
      <c r="C8" s="1"/>
      <c r="D8" s="1"/>
    </row>
    <row r="9" spans="1:4" ht="15">
      <c r="A9" s="2" t="s">
        <v>6</v>
      </c>
      <c r="B9" s="2"/>
      <c r="C9" s="1"/>
      <c r="D9" s="1"/>
    </row>
    <row r="10" spans="1:4" ht="15">
      <c r="A10" s="149" t="s">
        <v>87</v>
      </c>
      <c r="B10" s="2"/>
      <c r="C10" s="1"/>
      <c r="D10" s="148">
        <f>CONCATENATE(B10,B11,B12,B13,B14,B15,B16,B17,B18,B19,B20,B21,B22,B23,B24,B25,B26,B27,B28,B29,B30,B31,B32,B33,B34,B35,B36,B37,B38,B39)</f>
      </c>
    </row>
    <row r="11" spans="1:4" ht="15">
      <c r="A11" s="150"/>
      <c r="B11" s="2"/>
      <c r="C11" s="1"/>
      <c r="D11" s="148"/>
    </row>
    <row r="12" spans="1:4" ht="15">
      <c r="A12" s="150"/>
      <c r="B12" s="2"/>
      <c r="C12" s="1"/>
      <c r="D12" s="148"/>
    </row>
    <row r="13" spans="1:4" ht="15">
      <c r="A13" s="150"/>
      <c r="B13" s="2"/>
      <c r="C13" s="1"/>
      <c r="D13" s="148"/>
    </row>
    <row r="14" spans="1:4" ht="15">
      <c r="A14" s="150"/>
      <c r="B14" s="2"/>
      <c r="C14" s="1"/>
      <c r="D14" s="148"/>
    </row>
    <row r="15" spans="1:4" ht="15">
      <c r="A15" s="150"/>
      <c r="B15" s="2"/>
      <c r="C15" s="1"/>
      <c r="D15" s="148"/>
    </row>
    <row r="16" spans="1:4" ht="15">
      <c r="A16" s="150"/>
      <c r="B16" s="2"/>
      <c r="C16" s="1"/>
      <c r="D16" s="148"/>
    </row>
    <row r="17" spans="1:4" ht="15">
      <c r="A17" s="150"/>
      <c r="B17" s="2"/>
      <c r="C17" s="1"/>
      <c r="D17" s="148"/>
    </row>
    <row r="18" spans="1:4" ht="15">
      <c r="A18" s="150"/>
      <c r="B18" s="2"/>
      <c r="C18" s="1"/>
      <c r="D18" s="4"/>
    </row>
    <row r="19" spans="1:4" ht="15">
      <c r="A19" s="150"/>
      <c r="B19" s="2"/>
      <c r="C19" s="1"/>
      <c r="D19" s="4"/>
    </row>
    <row r="20" spans="1:4" ht="15" hidden="1">
      <c r="A20" s="150"/>
      <c r="B20" s="2"/>
      <c r="C20" s="1"/>
      <c r="D20" s="4"/>
    </row>
    <row r="21" spans="1:4" ht="15" hidden="1">
      <c r="A21" s="150"/>
      <c r="B21" s="41"/>
      <c r="C21" s="1"/>
      <c r="D21" s="4"/>
    </row>
    <row r="22" spans="1:4" ht="15" hidden="1">
      <c r="A22" s="150"/>
      <c r="B22" s="2"/>
      <c r="C22" s="1"/>
      <c r="D22" s="4"/>
    </row>
    <row r="23" spans="1:4" ht="15" hidden="1">
      <c r="A23" s="150"/>
      <c r="B23" s="2"/>
      <c r="C23" s="1"/>
      <c r="D23" s="4"/>
    </row>
    <row r="24" spans="1:4" ht="15" hidden="1">
      <c r="A24" s="150"/>
      <c r="B24" s="2"/>
      <c r="C24" s="1"/>
      <c r="D24" s="4"/>
    </row>
    <row r="25" spans="1:4" ht="15" hidden="1">
      <c r="A25" s="150"/>
      <c r="B25" s="41"/>
      <c r="C25" s="1"/>
      <c r="D25" s="4"/>
    </row>
    <row r="26" spans="1:4" ht="15" hidden="1">
      <c r="A26" s="150"/>
      <c r="B26" s="41"/>
      <c r="C26" s="1"/>
      <c r="D26" s="4"/>
    </row>
    <row r="27" spans="1:4" ht="15" hidden="1">
      <c r="A27" s="150"/>
      <c r="B27" s="2"/>
      <c r="C27" s="1"/>
      <c r="D27" s="4"/>
    </row>
    <row r="28" spans="1:4" ht="15" hidden="1">
      <c r="A28" s="150"/>
      <c r="B28" s="2"/>
      <c r="C28" s="1"/>
      <c r="D28" s="4"/>
    </row>
    <row r="29" spans="1:4" ht="15" hidden="1">
      <c r="A29" s="150"/>
      <c r="B29" s="2"/>
      <c r="C29" s="1"/>
      <c r="D29" s="4"/>
    </row>
    <row r="30" spans="1:4" ht="15" hidden="1">
      <c r="A30" s="150"/>
      <c r="B30" s="2"/>
      <c r="C30" s="1"/>
      <c r="D30" s="4"/>
    </row>
    <row r="31" spans="1:4" ht="15" hidden="1">
      <c r="A31" s="150"/>
      <c r="B31" s="2"/>
      <c r="C31" s="1"/>
      <c r="D31" s="4"/>
    </row>
    <row r="32" spans="1:4" ht="15" hidden="1">
      <c r="A32" s="150"/>
      <c r="B32" s="2"/>
      <c r="C32" s="1"/>
      <c r="D32" s="4"/>
    </row>
    <row r="33" spans="1:4" ht="15" hidden="1">
      <c r="A33" s="150"/>
      <c r="B33" s="2"/>
      <c r="C33" s="1"/>
      <c r="D33" s="4"/>
    </row>
    <row r="34" spans="1:4" ht="15" hidden="1">
      <c r="A34" s="150"/>
      <c r="B34" s="2"/>
      <c r="C34" s="1"/>
      <c r="D34" s="4"/>
    </row>
    <row r="35" spans="1:4" ht="15" hidden="1">
      <c r="A35" s="150"/>
      <c r="B35" s="2"/>
      <c r="C35" s="1"/>
      <c r="D35" s="4"/>
    </row>
    <row r="36" spans="1:4" ht="15" hidden="1">
      <c r="A36" s="150"/>
      <c r="B36" s="2"/>
      <c r="C36" s="1"/>
      <c r="D36" s="4"/>
    </row>
    <row r="37" spans="1:4" ht="15" hidden="1">
      <c r="A37" s="150"/>
      <c r="B37" s="2"/>
      <c r="C37" s="1"/>
      <c r="D37" s="4"/>
    </row>
    <row r="38" spans="1:4" ht="15" hidden="1">
      <c r="A38" s="150"/>
      <c r="B38" s="2"/>
      <c r="C38" s="1"/>
      <c r="D38" s="4"/>
    </row>
    <row r="39" spans="1:4" ht="15" hidden="1">
      <c r="A39" s="151"/>
      <c r="B39" s="2"/>
      <c r="C39" s="1"/>
      <c r="D39" s="4"/>
    </row>
    <row r="40" spans="1:4" ht="30">
      <c r="A40" s="2" t="s">
        <v>89</v>
      </c>
      <c r="B40" s="2"/>
      <c r="C40" s="1"/>
      <c r="D40" s="4"/>
    </row>
    <row r="41" spans="1:4" ht="45">
      <c r="A41" s="2" t="s">
        <v>42</v>
      </c>
      <c r="B41" s="2"/>
      <c r="C41" s="1"/>
      <c r="D41" s="35"/>
    </row>
    <row r="42" spans="1:4" ht="15">
      <c r="A42" s="147" t="s">
        <v>88</v>
      </c>
      <c r="B42" s="2"/>
      <c r="C42" s="1"/>
      <c r="D42" s="4"/>
    </row>
    <row r="43" spans="1:4" ht="15">
      <c r="A43" s="147"/>
      <c r="B43" s="2"/>
      <c r="C43" s="1"/>
      <c r="D43" s="4"/>
    </row>
    <row r="44" spans="1:4" ht="30">
      <c r="A44" s="2" t="s">
        <v>7</v>
      </c>
      <c r="B44" s="2"/>
      <c r="C44" s="1"/>
      <c r="D44" s="1"/>
    </row>
    <row r="45" spans="1:4" ht="15">
      <c r="A45" s="2" t="s">
        <v>8</v>
      </c>
      <c r="B45" s="2"/>
      <c r="C45" s="1"/>
      <c r="D45" s="1"/>
    </row>
    <row r="46" spans="1:4" ht="15">
      <c r="A46" s="2" t="s">
        <v>9</v>
      </c>
      <c r="B46" s="2"/>
      <c r="C46" s="1"/>
      <c r="D46" s="1"/>
    </row>
    <row r="47" spans="1:4" ht="30">
      <c r="A47" s="2" t="s">
        <v>10</v>
      </c>
      <c r="B47" s="2"/>
      <c r="C47" s="1"/>
      <c r="D47" s="1"/>
    </row>
    <row r="48" spans="1:4" ht="15">
      <c r="A48" s="2" t="s">
        <v>11</v>
      </c>
      <c r="B48" s="2"/>
      <c r="C48" s="1"/>
      <c r="D48" s="1"/>
    </row>
    <row r="49" spans="1:4" ht="15">
      <c r="A49" s="2" t="s">
        <v>12</v>
      </c>
      <c r="B49" s="2"/>
      <c r="C49" s="1"/>
      <c r="D49" s="1"/>
    </row>
    <row r="50" spans="1:4" ht="30">
      <c r="A50" s="2" t="s">
        <v>13</v>
      </c>
      <c r="B50" s="2"/>
      <c r="C50" s="1"/>
      <c r="D50" s="1"/>
    </row>
    <row r="51" spans="1:4" ht="30">
      <c r="A51" s="2" t="s">
        <v>14</v>
      </c>
      <c r="B51" s="2"/>
      <c r="C51" s="1"/>
      <c r="D51" s="1"/>
    </row>
    <row r="52" spans="1:4" ht="30">
      <c r="A52" s="2" t="s">
        <v>15</v>
      </c>
      <c r="B52" s="2"/>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D52"/>
  <sheetViews>
    <sheetView zoomScalePageLayoutView="0" workbookViewId="0" topLeftCell="A1">
      <selection activeCell="B5" sqref="B5"/>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53" t="s">
        <v>122</v>
      </c>
    </row>
    <row r="2" spans="1:4" ht="15">
      <c r="A2" s="2" t="s">
        <v>0</v>
      </c>
      <c r="B2" s="2"/>
      <c r="C2" s="1"/>
      <c r="D2" s="1"/>
    </row>
    <row r="3" spans="1:4" ht="15">
      <c r="A3" s="2" t="s">
        <v>43</v>
      </c>
      <c r="B3" s="16"/>
      <c r="C3" s="54"/>
      <c r="D3" s="1"/>
    </row>
    <row r="4" spans="1:4" ht="15">
      <c r="A4" s="2" t="s">
        <v>1</v>
      </c>
      <c r="B4" s="2"/>
      <c r="C4" s="1"/>
      <c r="D4" s="1"/>
    </row>
    <row r="5" spans="1:4" ht="45">
      <c r="A5" s="2" t="s">
        <v>2</v>
      </c>
      <c r="B5" s="2"/>
      <c r="C5" s="1"/>
      <c r="D5" s="14">
        <f>CONCATENATE(B6,B5)</f>
      </c>
    </row>
    <row r="6" spans="1:4" ht="15">
      <c r="A6" s="2" t="s">
        <v>3</v>
      </c>
      <c r="B6" s="2"/>
      <c r="C6" s="1"/>
      <c r="D6" s="15"/>
    </row>
    <row r="7" spans="1:4" ht="15">
      <c r="A7" s="2" t="s">
        <v>4</v>
      </c>
      <c r="B7" s="2"/>
      <c r="C7" s="1"/>
      <c r="D7" s="1"/>
    </row>
    <row r="8" spans="1:4" ht="15">
      <c r="A8" s="2" t="s">
        <v>5</v>
      </c>
      <c r="B8" s="16"/>
      <c r="C8" s="1"/>
      <c r="D8" s="1"/>
    </row>
    <row r="9" spans="1:4" ht="15">
      <c r="A9" s="2" t="s">
        <v>6</v>
      </c>
      <c r="B9" s="2"/>
      <c r="C9" s="1"/>
      <c r="D9" s="1"/>
    </row>
    <row r="10" spans="1:4" ht="15">
      <c r="A10" s="149" t="s">
        <v>87</v>
      </c>
      <c r="B10" s="2"/>
      <c r="C10" s="1"/>
      <c r="D10" s="148">
        <f>CONCATENATE(B10,B11,B12,B13,B14,B15,B16,B17,B18,B19,B20,B21,B22,B23,B24,B25,B26,B27,B28,B29,B30,B31,B32,B33,B34,B35,B36,B37,B38,B39)</f>
      </c>
    </row>
    <row r="11" spans="1:4" ht="15">
      <c r="A11" s="150"/>
      <c r="B11" s="2"/>
      <c r="C11" s="1"/>
      <c r="D11" s="148"/>
    </row>
    <row r="12" spans="1:4" ht="15">
      <c r="A12" s="150"/>
      <c r="B12" s="2"/>
      <c r="C12" s="1"/>
      <c r="D12" s="148"/>
    </row>
    <row r="13" spans="1:4" ht="15">
      <c r="A13" s="150"/>
      <c r="B13" s="2"/>
      <c r="C13" s="1"/>
      <c r="D13" s="148"/>
    </row>
    <row r="14" spans="1:4" ht="15">
      <c r="A14" s="150"/>
      <c r="B14" s="2"/>
      <c r="C14" s="1"/>
      <c r="D14" s="148"/>
    </row>
    <row r="15" spans="1:4" ht="15">
      <c r="A15" s="150"/>
      <c r="B15" s="2"/>
      <c r="C15" s="1"/>
      <c r="D15" s="148"/>
    </row>
    <row r="16" spans="1:4" ht="15">
      <c r="A16" s="150"/>
      <c r="B16" s="2"/>
      <c r="C16" s="1"/>
      <c r="D16" s="148"/>
    </row>
    <row r="17" spans="1:4" ht="15">
      <c r="A17" s="150"/>
      <c r="B17" s="2"/>
      <c r="C17" s="1"/>
      <c r="D17" s="148"/>
    </row>
    <row r="18" spans="1:4" ht="15">
      <c r="A18" s="150"/>
      <c r="B18" s="2"/>
      <c r="C18" s="1"/>
      <c r="D18" s="4"/>
    </row>
    <row r="19" spans="1:4" ht="15">
      <c r="A19" s="150"/>
      <c r="B19" s="2"/>
      <c r="C19" s="1"/>
      <c r="D19" s="4"/>
    </row>
    <row r="20" spans="1:4" ht="15" hidden="1">
      <c r="A20" s="150"/>
      <c r="B20" s="2"/>
      <c r="C20" s="1"/>
      <c r="D20" s="4"/>
    </row>
    <row r="21" spans="1:4" ht="15" hidden="1">
      <c r="A21" s="150"/>
      <c r="B21" s="41"/>
      <c r="C21" s="1"/>
      <c r="D21" s="4"/>
    </row>
    <row r="22" spans="1:4" ht="15" hidden="1">
      <c r="A22" s="150"/>
      <c r="B22" s="2"/>
      <c r="C22" s="1"/>
      <c r="D22" s="4"/>
    </row>
    <row r="23" spans="1:4" ht="15" hidden="1">
      <c r="A23" s="150"/>
      <c r="B23" s="2"/>
      <c r="C23" s="1"/>
      <c r="D23" s="4"/>
    </row>
    <row r="24" spans="1:4" ht="15" hidden="1">
      <c r="A24" s="150"/>
      <c r="B24" s="2"/>
      <c r="C24" s="1"/>
      <c r="D24" s="4"/>
    </row>
    <row r="25" spans="1:4" ht="15" hidden="1">
      <c r="A25" s="150"/>
      <c r="B25" s="41"/>
      <c r="C25" s="1"/>
      <c r="D25" s="4"/>
    </row>
    <row r="26" spans="1:4" ht="15" hidden="1">
      <c r="A26" s="150"/>
      <c r="B26" s="41"/>
      <c r="C26" s="1"/>
      <c r="D26" s="4"/>
    </row>
    <row r="27" spans="1:4" ht="15" hidden="1">
      <c r="A27" s="150"/>
      <c r="B27" s="2"/>
      <c r="C27" s="1"/>
      <c r="D27" s="4"/>
    </row>
    <row r="28" spans="1:4" ht="15" hidden="1">
      <c r="A28" s="150"/>
      <c r="B28" s="2"/>
      <c r="C28" s="1"/>
      <c r="D28" s="4"/>
    </row>
    <row r="29" spans="1:4" ht="15" hidden="1">
      <c r="A29" s="150"/>
      <c r="B29" s="2"/>
      <c r="C29" s="1"/>
      <c r="D29" s="4"/>
    </row>
    <row r="30" spans="1:4" ht="15" hidden="1">
      <c r="A30" s="150"/>
      <c r="B30" s="2"/>
      <c r="C30" s="1"/>
      <c r="D30" s="4"/>
    </row>
    <row r="31" spans="1:4" ht="15" hidden="1">
      <c r="A31" s="150"/>
      <c r="B31" s="2"/>
      <c r="C31" s="1"/>
      <c r="D31" s="4"/>
    </row>
    <row r="32" spans="1:4" ht="15" hidden="1">
      <c r="A32" s="150"/>
      <c r="B32" s="2"/>
      <c r="C32" s="1"/>
      <c r="D32" s="4"/>
    </row>
    <row r="33" spans="1:4" ht="15" hidden="1">
      <c r="A33" s="150"/>
      <c r="B33" s="2"/>
      <c r="C33" s="1"/>
      <c r="D33" s="4"/>
    </row>
    <row r="34" spans="1:4" ht="15" hidden="1">
      <c r="A34" s="150"/>
      <c r="B34" s="2"/>
      <c r="C34" s="1"/>
      <c r="D34" s="4"/>
    </row>
    <row r="35" spans="1:4" ht="15" hidden="1">
      <c r="A35" s="150"/>
      <c r="B35" s="2"/>
      <c r="C35" s="1"/>
      <c r="D35" s="4"/>
    </row>
    <row r="36" spans="1:4" ht="15" hidden="1">
      <c r="A36" s="150"/>
      <c r="B36" s="2"/>
      <c r="C36" s="1"/>
      <c r="D36" s="4"/>
    </row>
    <row r="37" spans="1:4" ht="15" hidden="1">
      <c r="A37" s="150"/>
      <c r="B37" s="2"/>
      <c r="C37" s="1"/>
      <c r="D37" s="4"/>
    </row>
    <row r="38" spans="1:4" ht="15" hidden="1">
      <c r="A38" s="150"/>
      <c r="B38" s="2"/>
      <c r="C38" s="1"/>
      <c r="D38" s="4"/>
    </row>
    <row r="39" spans="1:4" ht="15" hidden="1">
      <c r="A39" s="151"/>
      <c r="B39" s="2"/>
      <c r="C39" s="1"/>
      <c r="D39" s="4"/>
    </row>
    <row r="40" spans="1:4" ht="30">
      <c r="A40" s="2" t="s">
        <v>89</v>
      </c>
      <c r="B40" s="2"/>
      <c r="C40" s="1"/>
      <c r="D40" s="4"/>
    </row>
    <row r="41" spans="1:4" ht="45">
      <c r="A41" s="2" t="s">
        <v>42</v>
      </c>
      <c r="B41" s="2"/>
      <c r="C41" s="1"/>
      <c r="D41" s="35"/>
    </row>
    <row r="42" spans="1:4" ht="15">
      <c r="A42" s="147" t="s">
        <v>88</v>
      </c>
      <c r="B42" s="2"/>
      <c r="C42" s="1"/>
      <c r="D42" s="4"/>
    </row>
    <row r="43" spans="1:4" ht="15">
      <c r="A43" s="147"/>
      <c r="B43" s="2"/>
      <c r="C43" s="1"/>
      <c r="D43" s="4"/>
    </row>
    <row r="44" spans="1:4" ht="30">
      <c r="A44" s="2" t="s">
        <v>7</v>
      </c>
      <c r="B44" s="2"/>
      <c r="C44" s="1"/>
      <c r="D44" s="1"/>
    </row>
    <row r="45" spans="1:4" ht="15">
      <c r="A45" s="2" t="s">
        <v>8</v>
      </c>
      <c r="B45" s="2"/>
      <c r="C45" s="1"/>
      <c r="D45" s="1"/>
    </row>
    <row r="46" spans="1:4" ht="15">
      <c r="A46" s="2" t="s">
        <v>9</v>
      </c>
      <c r="B46" s="2"/>
      <c r="C46" s="1"/>
      <c r="D46" s="1"/>
    </row>
    <row r="47" spans="1:4" ht="30">
      <c r="A47" s="2" t="s">
        <v>10</v>
      </c>
      <c r="B47" s="2"/>
      <c r="C47" s="1"/>
      <c r="D47" s="1"/>
    </row>
    <row r="48" spans="1:4" ht="15">
      <c r="A48" s="2" t="s">
        <v>11</v>
      </c>
      <c r="B48" s="2"/>
      <c r="C48" s="1"/>
      <c r="D48" s="1"/>
    </row>
    <row r="49" spans="1:4" ht="15">
      <c r="A49" s="2" t="s">
        <v>12</v>
      </c>
      <c r="B49" s="2"/>
      <c r="C49" s="1"/>
      <c r="D49" s="1"/>
    </row>
    <row r="50" spans="1:4" ht="30">
      <c r="A50" s="2" t="s">
        <v>13</v>
      </c>
      <c r="B50" s="2"/>
      <c r="C50" s="1"/>
      <c r="D50" s="1"/>
    </row>
    <row r="51" spans="1:4" ht="30">
      <c r="A51" s="2" t="s">
        <v>14</v>
      </c>
      <c r="B51" s="2"/>
      <c r="C51" s="1"/>
      <c r="D51" s="1"/>
    </row>
    <row r="52" spans="1:4" ht="30">
      <c r="A52" s="2" t="s">
        <v>15</v>
      </c>
      <c r="B52" s="2"/>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D52"/>
  <sheetViews>
    <sheetView zoomScalePageLayoutView="0" workbookViewId="0" topLeftCell="A1">
      <selection activeCell="B5" sqref="B5"/>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53" t="s">
        <v>122</v>
      </c>
    </row>
    <row r="2" spans="1:4" ht="15">
      <c r="A2" s="2" t="s">
        <v>0</v>
      </c>
      <c r="B2" s="2"/>
      <c r="C2" s="1"/>
      <c r="D2" s="1"/>
    </row>
    <row r="3" spans="1:4" ht="15">
      <c r="A3" s="2" t="s">
        <v>43</v>
      </c>
      <c r="B3" s="16"/>
      <c r="C3" s="54"/>
      <c r="D3" s="1"/>
    </row>
    <row r="4" spans="1:4" ht="15">
      <c r="A4" s="2" t="s">
        <v>1</v>
      </c>
      <c r="B4" s="3"/>
      <c r="C4" s="1"/>
      <c r="D4" s="1"/>
    </row>
    <row r="5" spans="1:4" ht="45">
      <c r="A5" s="2" t="s">
        <v>2</v>
      </c>
      <c r="B5" s="2"/>
      <c r="C5" s="1"/>
      <c r="D5" s="14">
        <f>CONCATENATE(B6,B5)</f>
      </c>
    </row>
    <row r="6" spans="1:4" ht="15">
      <c r="A6" s="2" t="s">
        <v>3</v>
      </c>
      <c r="B6" s="2"/>
      <c r="C6" s="1"/>
      <c r="D6" s="15"/>
    </row>
    <row r="7" spans="1:4" ht="15">
      <c r="A7" s="2" t="s">
        <v>4</v>
      </c>
      <c r="B7" s="2"/>
      <c r="C7" s="1"/>
      <c r="D7" s="1"/>
    </row>
    <row r="8" spans="1:4" ht="15">
      <c r="A8" s="2" t="s">
        <v>5</v>
      </c>
      <c r="B8" s="3"/>
      <c r="C8" s="1"/>
      <c r="D8" s="1"/>
    </row>
    <row r="9" spans="1:4" ht="15">
      <c r="A9" s="2" t="s">
        <v>6</v>
      </c>
      <c r="B9" s="50"/>
      <c r="C9" s="1"/>
      <c r="D9" s="1"/>
    </row>
    <row r="10" spans="1:4" ht="15">
      <c r="A10" s="149" t="s">
        <v>87</v>
      </c>
      <c r="B10" s="2"/>
      <c r="C10" s="1"/>
      <c r="D10" s="148">
        <f>CONCATENATE(B10,B11,B12,B13,B14,B15,B16,B17,B18,B19,B20,B21,B22,B23,B24,B25,B26,B27,B28,B29,B30,B31,B32,B33,B34,B35,B36,B37,B38,B39)</f>
      </c>
    </row>
    <row r="11" spans="1:4" ht="15">
      <c r="A11" s="150"/>
      <c r="B11" s="2"/>
      <c r="C11" s="1"/>
      <c r="D11" s="148"/>
    </row>
    <row r="12" spans="1:4" ht="15">
      <c r="A12" s="150"/>
      <c r="B12" s="2"/>
      <c r="C12" s="1"/>
      <c r="D12" s="148"/>
    </row>
    <row r="13" spans="1:4" ht="15">
      <c r="A13" s="150"/>
      <c r="B13" s="2"/>
      <c r="C13" s="1"/>
      <c r="D13" s="148"/>
    </row>
    <row r="14" spans="1:4" ht="15">
      <c r="A14" s="150"/>
      <c r="B14" s="2"/>
      <c r="C14" s="1"/>
      <c r="D14" s="148"/>
    </row>
    <row r="15" spans="1:4" ht="15">
      <c r="A15" s="150"/>
      <c r="B15" s="2"/>
      <c r="C15" s="1"/>
      <c r="D15" s="148"/>
    </row>
    <row r="16" spans="1:4" ht="15">
      <c r="A16" s="150"/>
      <c r="B16" s="2"/>
      <c r="C16" s="1"/>
      <c r="D16" s="148"/>
    </row>
    <row r="17" spans="1:4" ht="15">
      <c r="A17" s="150"/>
      <c r="B17" s="2"/>
      <c r="C17" s="1"/>
      <c r="D17" s="148"/>
    </row>
    <row r="18" spans="1:4" ht="15">
      <c r="A18" s="150"/>
      <c r="B18" s="2"/>
      <c r="C18" s="1"/>
      <c r="D18" s="4"/>
    </row>
    <row r="19" spans="1:4" ht="15">
      <c r="A19" s="150"/>
      <c r="B19" s="2"/>
      <c r="C19" s="1"/>
      <c r="D19" s="4"/>
    </row>
    <row r="20" spans="1:4" ht="15" hidden="1">
      <c r="A20" s="150"/>
      <c r="B20" s="2"/>
      <c r="C20" s="1"/>
      <c r="D20" s="4"/>
    </row>
    <row r="21" spans="1:4" ht="15" hidden="1">
      <c r="A21" s="150"/>
      <c r="B21" s="2"/>
      <c r="C21" s="1"/>
      <c r="D21" s="4"/>
    </row>
    <row r="22" spans="1:4" ht="15" hidden="1">
      <c r="A22" s="150"/>
      <c r="B22" s="2"/>
      <c r="C22" s="1"/>
      <c r="D22" s="4"/>
    </row>
    <row r="23" spans="1:4" ht="15" hidden="1">
      <c r="A23" s="150"/>
      <c r="B23" s="2"/>
      <c r="C23" s="1"/>
      <c r="D23" s="4"/>
    </row>
    <row r="24" spans="1:4" ht="15" hidden="1">
      <c r="A24" s="150"/>
      <c r="B24" s="2"/>
      <c r="C24" s="1"/>
      <c r="D24" s="4"/>
    </row>
    <row r="25" spans="1:4" ht="15" hidden="1">
      <c r="A25" s="150"/>
      <c r="B25" s="41"/>
      <c r="C25" s="1"/>
      <c r="D25" s="4"/>
    </row>
    <row r="26" spans="1:4" ht="15" hidden="1">
      <c r="A26" s="150"/>
      <c r="B26" s="41"/>
      <c r="C26" s="1"/>
      <c r="D26" s="4"/>
    </row>
    <row r="27" spans="1:4" ht="15" hidden="1">
      <c r="A27" s="150"/>
      <c r="B27" s="2"/>
      <c r="C27" s="1"/>
      <c r="D27" s="4"/>
    </row>
    <row r="28" spans="1:4" ht="15" hidden="1">
      <c r="A28" s="150"/>
      <c r="B28" s="2"/>
      <c r="C28" s="1"/>
      <c r="D28" s="4"/>
    </row>
    <row r="29" spans="1:4" ht="15" hidden="1">
      <c r="A29" s="150"/>
      <c r="B29" s="2"/>
      <c r="C29" s="1"/>
      <c r="D29" s="4"/>
    </row>
    <row r="30" spans="1:4" ht="15" hidden="1">
      <c r="A30" s="150"/>
      <c r="B30" s="2"/>
      <c r="C30" s="1"/>
      <c r="D30" s="4"/>
    </row>
    <row r="31" spans="1:4" ht="15" hidden="1">
      <c r="A31" s="150"/>
      <c r="B31" s="2"/>
      <c r="C31" s="1"/>
      <c r="D31" s="4"/>
    </row>
    <row r="32" spans="1:4" ht="15" hidden="1">
      <c r="A32" s="150"/>
      <c r="B32" s="2"/>
      <c r="C32" s="1"/>
      <c r="D32" s="4"/>
    </row>
    <row r="33" spans="1:4" ht="15" hidden="1">
      <c r="A33" s="150"/>
      <c r="B33" s="2"/>
      <c r="C33" s="1"/>
      <c r="D33" s="4"/>
    </row>
    <row r="34" spans="1:4" ht="15" hidden="1">
      <c r="A34" s="150"/>
      <c r="B34" s="2"/>
      <c r="C34" s="1"/>
      <c r="D34" s="4"/>
    </row>
    <row r="35" spans="1:4" ht="15" hidden="1">
      <c r="A35" s="150"/>
      <c r="B35" s="2"/>
      <c r="C35" s="1"/>
      <c r="D35" s="4"/>
    </row>
    <row r="36" spans="1:4" ht="15" hidden="1">
      <c r="A36" s="150"/>
      <c r="B36" s="2"/>
      <c r="C36" s="1"/>
      <c r="D36" s="4"/>
    </row>
    <row r="37" spans="1:4" ht="15" hidden="1">
      <c r="A37" s="150"/>
      <c r="B37" s="2"/>
      <c r="C37" s="1"/>
      <c r="D37" s="4"/>
    </row>
    <row r="38" spans="1:4" ht="15" hidden="1">
      <c r="A38" s="150"/>
      <c r="B38" s="2"/>
      <c r="C38" s="1"/>
      <c r="D38" s="4"/>
    </row>
    <row r="39" spans="1:4" ht="15" hidden="1">
      <c r="A39" s="151"/>
      <c r="B39" s="2"/>
      <c r="C39" s="1"/>
      <c r="D39" s="4"/>
    </row>
    <row r="40" spans="1:4" ht="30">
      <c r="A40" s="2" t="s">
        <v>89</v>
      </c>
      <c r="B40" s="2"/>
      <c r="C40" s="1"/>
      <c r="D40" s="4"/>
    </row>
    <row r="41" spans="1:4" ht="45">
      <c r="A41" s="2" t="s">
        <v>42</v>
      </c>
      <c r="B41" s="2"/>
      <c r="C41" s="1"/>
      <c r="D41" s="35"/>
    </row>
    <row r="42" spans="1:4" ht="15">
      <c r="A42" s="147" t="s">
        <v>88</v>
      </c>
      <c r="B42" s="2"/>
      <c r="C42" s="1"/>
      <c r="D42" s="4"/>
    </row>
    <row r="43" spans="1:4" ht="15">
      <c r="A43" s="147"/>
      <c r="B43" s="2"/>
      <c r="C43" s="1"/>
      <c r="D43" s="4"/>
    </row>
    <row r="44" spans="1:4" ht="30">
      <c r="A44" s="2" t="s">
        <v>7</v>
      </c>
      <c r="B44" s="2"/>
      <c r="C44" s="1"/>
      <c r="D44" s="1"/>
    </row>
    <row r="45" spans="1:4" ht="15">
      <c r="A45" s="2" t="s">
        <v>8</v>
      </c>
      <c r="B45" s="2"/>
      <c r="C45" s="1"/>
      <c r="D45" s="1"/>
    </row>
    <row r="46" spans="1:4" ht="15">
      <c r="A46" s="2" t="s">
        <v>9</v>
      </c>
      <c r="B46" s="2"/>
      <c r="C46" s="1"/>
      <c r="D46" s="1"/>
    </row>
    <row r="47" spans="1:4" ht="30">
      <c r="A47" s="2" t="s">
        <v>10</v>
      </c>
      <c r="B47" s="2"/>
      <c r="C47" s="1"/>
      <c r="D47" s="1"/>
    </row>
    <row r="48" spans="1:4" ht="15">
      <c r="A48" s="2" t="s">
        <v>11</v>
      </c>
      <c r="B48" s="2"/>
      <c r="C48" s="1"/>
      <c r="D48" s="1"/>
    </row>
    <row r="49" spans="1:4" ht="15">
      <c r="A49" s="2" t="s">
        <v>12</v>
      </c>
      <c r="B49" s="2"/>
      <c r="C49" s="1"/>
      <c r="D49" s="1"/>
    </row>
    <row r="50" spans="1:4" ht="30">
      <c r="A50" s="2" t="s">
        <v>13</v>
      </c>
      <c r="B50" s="2"/>
      <c r="C50" s="1"/>
      <c r="D50" s="1"/>
    </row>
    <row r="51" spans="1:4" ht="30">
      <c r="A51" s="2" t="s">
        <v>14</v>
      </c>
      <c r="B51" s="2"/>
      <c r="C51" s="1"/>
      <c r="D51" s="1"/>
    </row>
    <row r="52" spans="1:4" ht="30">
      <c r="A52" s="2" t="s">
        <v>15</v>
      </c>
      <c r="B52" s="2"/>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D52"/>
  <sheetViews>
    <sheetView zoomScalePageLayoutView="0" workbookViewId="0" topLeftCell="A1">
      <selection activeCell="B7" sqref="B7"/>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53" t="s">
        <v>122</v>
      </c>
    </row>
    <row r="2" spans="1:4" ht="15">
      <c r="A2" s="2" t="s">
        <v>0</v>
      </c>
      <c r="B2" s="2"/>
      <c r="C2" s="1"/>
      <c r="D2" s="1"/>
    </row>
    <row r="3" spans="1:4" ht="15">
      <c r="A3" s="2" t="s">
        <v>43</v>
      </c>
      <c r="B3" s="16"/>
      <c r="C3" s="54"/>
      <c r="D3" s="1"/>
    </row>
    <row r="4" spans="1:4" ht="15">
      <c r="A4" s="2" t="s">
        <v>1</v>
      </c>
      <c r="B4" s="2"/>
      <c r="C4" s="1"/>
      <c r="D4" s="1"/>
    </row>
    <row r="5" spans="1:4" ht="45">
      <c r="A5" s="2" t="s">
        <v>2</v>
      </c>
      <c r="B5" s="2"/>
      <c r="C5" s="1"/>
      <c r="D5" s="14">
        <f>CONCATENATE(B6,B5)</f>
      </c>
    </row>
    <row r="6" spans="1:4" ht="15">
      <c r="A6" s="2" t="s">
        <v>3</v>
      </c>
      <c r="B6" s="2"/>
      <c r="C6" s="1"/>
      <c r="D6" s="15"/>
    </row>
    <row r="7" spans="1:4" ht="15">
      <c r="A7" s="2" t="s">
        <v>4</v>
      </c>
      <c r="B7" s="2"/>
      <c r="C7" s="1"/>
      <c r="D7" s="1"/>
    </row>
    <row r="8" spans="1:4" ht="15">
      <c r="A8" s="2" t="s">
        <v>5</v>
      </c>
      <c r="B8" s="16"/>
      <c r="C8" s="1"/>
      <c r="D8" s="1"/>
    </row>
    <row r="9" spans="1:4" ht="15">
      <c r="A9" s="2" t="s">
        <v>6</v>
      </c>
      <c r="B9" s="2"/>
      <c r="C9" s="1"/>
      <c r="D9" s="1"/>
    </row>
    <row r="10" spans="1:4" ht="15">
      <c r="A10" s="149" t="s">
        <v>87</v>
      </c>
      <c r="B10" s="2"/>
      <c r="C10" s="1"/>
      <c r="D10" s="148">
        <f>CONCATENATE(B10,B11,B12,B13,B14,B15,B16,B17,B18,B19,B20,B21,B22,B23,B24,B25,B26,B27,B28,B29,B30,B31,B32,B33,B34,B35,B36,B37,B38,B39)</f>
      </c>
    </row>
    <row r="11" spans="1:4" ht="15">
      <c r="A11" s="150"/>
      <c r="B11" s="2"/>
      <c r="C11" s="1"/>
      <c r="D11" s="148"/>
    </row>
    <row r="12" spans="1:4" ht="15">
      <c r="A12" s="150"/>
      <c r="B12" s="2"/>
      <c r="C12" s="1"/>
      <c r="D12" s="148"/>
    </row>
    <row r="13" spans="1:4" ht="15">
      <c r="A13" s="150"/>
      <c r="B13" s="2"/>
      <c r="C13" s="1"/>
      <c r="D13" s="148"/>
    </row>
    <row r="14" spans="1:4" ht="15">
      <c r="A14" s="150"/>
      <c r="B14" s="2"/>
      <c r="C14" s="1"/>
      <c r="D14" s="148"/>
    </row>
    <row r="15" spans="1:4" ht="15">
      <c r="A15" s="150"/>
      <c r="B15" s="2"/>
      <c r="C15" s="1"/>
      <c r="D15" s="148"/>
    </row>
    <row r="16" spans="1:4" ht="15">
      <c r="A16" s="150"/>
      <c r="B16" s="2"/>
      <c r="C16" s="1"/>
      <c r="D16" s="148"/>
    </row>
    <row r="17" spans="1:4" ht="15">
      <c r="A17" s="150"/>
      <c r="B17" s="2"/>
      <c r="C17" s="1"/>
      <c r="D17" s="148"/>
    </row>
    <row r="18" spans="1:4" ht="15">
      <c r="A18" s="150"/>
      <c r="B18" s="2"/>
      <c r="C18" s="1"/>
      <c r="D18" s="4"/>
    </row>
    <row r="19" spans="1:4" ht="15">
      <c r="A19" s="150"/>
      <c r="B19" s="2"/>
      <c r="C19" s="1"/>
      <c r="D19" s="4"/>
    </row>
    <row r="20" spans="1:4" ht="15" hidden="1">
      <c r="A20" s="150"/>
      <c r="B20" s="2"/>
      <c r="C20" s="1"/>
      <c r="D20" s="4"/>
    </row>
    <row r="21" spans="1:4" ht="15" hidden="1">
      <c r="A21" s="150"/>
      <c r="B21" s="41"/>
      <c r="C21" s="1"/>
      <c r="D21" s="4"/>
    </row>
    <row r="22" spans="1:4" ht="15" hidden="1">
      <c r="A22" s="150"/>
      <c r="B22" s="2"/>
      <c r="C22" s="1"/>
      <c r="D22" s="4"/>
    </row>
    <row r="23" spans="1:4" ht="15" hidden="1">
      <c r="A23" s="150"/>
      <c r="B23" s="2"/>
      <c r="C23" s="1"/>
      <c r="D23" s="4"/>
    </row>
    <row r="24" spans="1:4" ht="15" hidden="1">
      <c r="A24" s="150"/>
      <c r="B24" s="2"/>
      <c r="C24" s="1"/>
      <c r="D24" s="4"/>
    </row>
    <row r="25" spans="1:4" ht="15" hidden="1">
      <c r="A25" s="150"/>
      <c r="B25" s="41"/>
      <c r="C25" s="1"/>
      <c r="D25" s="4"/>
    </row>
    <row r="26" spans="1:4" ht="15" hidden="1">
      <c r="A26" s="150"/>
      <c r="B26" s="41"/>
      <c r="C26" s="1"/>
      <c r="D26" s="4"/>
    </row>
    <row r="27" spans="1:4" ht="15" hidden="1">
      <c r="A27" s="150"/>
      <c r="B27" s="2"/>
      <c r="C27" s="1"/>
      <c r="D27" s="4"/>
    </row>
    <row r="28" spans="1:4" ht="15" hidden="1">
      <c r="A28" s="150"/>
      <c r="B28" s="2"/>
      <c r="C28" s="1"/>
      <c r="D28" s="4"/>
    </row>
    <row r="29" spans="1:4" ht="15" hidden="1">
      <c r="A29" s="150"/>
      <c r="B29" s="2"/>
      <c r="C29" s="1"/>
      <c r="D29" s="4"/>
    </row>
    <row r="30" spans="1:4" ht="15" hidden="1">
      <c r="A30" s="150"/>
      <c r="B30" s="2"/>
      <c r="C30" s="1"/>
      <c r="D30" s="4"/>
    </row>
    <row r="31" spans="1:4" ht="15" hidden="1">
      <c r="A31" s="150"/>
      <c r="B31" s="2"/>
      <c r="C31" s="1"/>
      <c r="D31" s="4"/>
    </row>
    <row r="32" spans="1:4" ht="15" hidden="1">
      <c r="A32" s="150"/>
      <c r="B32" s="2"/>
      <c r="C32" s="1"/>
      <c r="D32" s="4"/>
    </row>
    <row r="33" spans="1:4" ht="15" hidden="1">
      <c r="A33" s="150"/>
      <c r="B33" s="2"/>
      <c r="C33" s="1"/>
      <c r="D33" s="4"/>
    </row>
    <row r="34" spans="1:4" ht="15" hidden="1">
      <c r="A34" s="150"/>
      <c r="B34" s="2"/>
      <c r="C34" s="1"/>
      <c r="D34" s="4"/>
    </row>
    <row r="35" spans="1:4" ht="15" hidden="1">
      <c r="A35" s="150"/>
      <c r="B35" s="2"/>
      <c r="C35" s="1"/>
      <c r="D35" s="4"/>
    </row>
    <row r="36" spans="1:4" ht="15" hidden="1">
      <c r="A36" s="150"/>
      <c r="B36" s="2"/>
      <c r="C36" s="1"/>
      <c r="D36" s="4"/>
    </row>
    <row r="37" spans="1:4" ht="15" hidden="1">
      <c r="A37" s="150"/>
      <c r="B37" s="2"/>
      <c r="C37" s="1"/>
      <c r="D37" s="4"/>
    </row>
    <row r="38" spans="1:4" ht="15" hidden="1">
      <c r="A38" s="150"/>
      <c r="B38" s="2"/>
      <c r="C38" s="1"/>
      <c r="D38" s="4"/>
    </row>
    <row r="39" spans="1:4" ht="15" hidden="1">
      <c r="A39" s="151"/>
      <c r="B39" s="2"/>
      <c r="C39" s="1"/>
      <c r="D39" s="4"/>
    </row>
    <row r="40" spans="1:4" ht="30">
      <c r="A40" s="2" t="s">
        <v>89</v>
      </c>
      <c r="B40" s="2"/>
      <c r="C40" s="1"/>
      <c r="D40" s="4"/>
    </row>
    <row r="41" spans="1:4" ht="45">
      <c r="A41" s="2" t="s">
        <v>42</v>
      </c>
      <c r="B41" s="2"/>
      <c r="C41" s="1"/>
      <c r="D41" s="35"/>
    </row>
    <row r="42" spans="1:4" ht="15">
      <c r="A42" s="147" t="s">
        <v>88</v>
      </c>
      <c r="B42" s="2"/>
      <c r="C42" s="1"/>
      <c r="D42" s="4"/>
    </row>
    <row r="43" spans="1:4" ht="15">
      <c r="A43" s="147"/>
      <c r="B43" s="2"/>
      <c r="C43" s="1"/>
      <c r="D43" s="4"/>
    </row>
    <row r="44" spans="1:4" ht="30">
      <c r="A44" s="2" t="s">
        <v>7</v>
      </c>
      <c r="B44" s="2"/>
      <c r="C44" s="1"/>
      <c r="D44" s="1"/>
    </row>
    <row r="45" spans="1:4" ht="15">
      <c r="A45" s="2" t="s">
        <v>8</v>
      </c>
      <c r="B45" s="2"/>
      <c r="C45" s="1"/>
      <c r="D45" s="1"/>
    </row>
    <row r="46" spans="1:4" ht="15">
      <c r="A46" s="2" t="s">
        <v>9</v>
      </c>
      <c r="B46" s="2"/>
      <c r="C46" s="1"/>
      <c r="D46" s="1"/>
    </row>
    <row r="47" spans="1:4" ht="30">
      <c r="A47" s="2" t="s">
        <v>10</v>
      </c>
      <c r="B47" s="2"/>
      <c r="C47" s="1"/>
      <c r="D47" s="1"/>
    </row>
    <row r="48" spans="1:4" ht="15">
      <c r="A48" s="2" t="s">
        <v>11</v>
      </c>
      <c r="B48" s="2"/>
      <c r="C48" s="1"/>
      <c r="D48" s="1"/>
    </row>
    <row r="49" spans="1:4" ht="15">
      <c r="A49" s="2" t="s">
        <v>12</v>
      </c>
      <c r="B49" s="2"/>
      <c r="C49" s="1"/>
      <c r="D49" s="1"/>
    </row>
    <row r="50" spans="1:4" ht="30">
      <c r="A50" s="2" t="s">
        <v>13</v>
      </c>
      <c r="B50" s="2"/>
      <c r="C50" s="1"/>
      <c r="D50" s="1"/>
    </row>
    <row r="51" spans="1:4" ht="30">
      <c r="A51" s="2" t="s">
        <v>14</v>
      </c>
      <c r="B51" s="2"/>
      <c r="C51" s="1"/>
      <c r="D51" s="1"/>
    </row>
    <row r="52" spans="1:4" ht="30">
      <c r="A52" s="2" t="s">
        <v>15</v>
      </c>
      <c r="B52" s="2"/>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D52"/>
  <sheetViews>
    <sheetView zoomScalePageLayoutView="0" workbookViewId="0" topLeftCell="A1">
      <selection activeCell="B6" sqref="B6"/>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53" t="s">
        <v>122</v>
      </c>
    </row>
    <row r="2" spans="1:4" ht="15">
      <c r="A2" s="2" t="s">
        <v>0</v>
      </c>
      <c r="B2" s="2"/>
      <c r="C2" s="1"/>
      <c r="D2" s="1"/>
    </row>
    <row r="3" spans="1:4" ht="15">
      <c r="A3" s="2" t="s">
        <v>43</v>
      </c>
      <c r="B3" s="16"/>
      <c r="C3" s="54"/>
      <c r="D3" s="1"/>
    </row>
    <row r="4" spans="1:4" ht="15">
      <c r="A4" s="2" t="s">
        <v>1</v>
      </c>
      <c r="B4" s="2"/>
      <c r="C4" s="1"/>
      <c r="D4" s="1"/>
    </row>
    <row r="5" spans="1:4" ht="45">
      <c r="A5" s="2" t="s">
        <v>2</v>
      </c>
      <c r="B5" s="2"/>
      <c r="C5" s="1"/>
      <c r="D5" s="14">
        <f>CONCATENATE(B6,B5)</f>
      </c>
    </row>
    <row r="6" spans="1:4" ht="15">
      <c r="A6" s="2" t="s">
        <v>3</v>
      </c>
      <c r="B6" s="2"/>
      <c r="C6" s="1"/>
      <c r="D6" s="15"/>
    </row>
    <row r="7" spans="1:4" ht="15">
      <c r="A7" s="2" t="s">
        <v>4</v>
      </c>
      <c r="B7" s="2"/>
      <c r="C7" s="1"/>
      <c r="D7" s="1"/>
    </row>
    <row r="8" spans="1:4" ht="15">
      <c r="A8" s="2" t="s">
        <v>5</v>
      </c>
      <c r="B8" s="16"/>
      <c r="C8" s="1"/>
      <c r="D8" s="1"/>
    </row>
    <row r="9" spans="1:4" ht="15">
      <c r="A9" s="2" t="s">
        <v>6</v>
      </c>
      <c r="B9" s="2"/>
      <c r="C9" s="1"/>
      <c r="D9" s="1"/>
    </row>
    <row r="10" spans="1:4" ht="15">
      <c r="A10" s="149" t="s">
        <v>87</v>
      </c>
      <c r="B10" s="2"/>
      <c r="C10" s="1"/>
      <c r="D10" s="148">
        <f>CONCATENATE(B10,B11,B12,B13,B14,B15,B16,B17,B18,B19,B20,B21,B22,B23,B24,B25,B26,B27,B28,B29,B30,B31,B32,B33,B34,B35,B36,B37,B38,B39)</f>
      </c>
    </row>
    <row r="11" spans="1:4" ht="15">
      <c r="A11" s="150"/>
      <c r="B11" s="2"/>
      <c r="C11" s="1"/>
      <c r="D11" s="148"/>
    </row>
    <row r="12" spans="1:4" ht="15">
      <c r="A12" s="150"/>
      <c r="B12" s="2"/>
      <c r="C12" s="1"/>
      <c r="D12" s="148"/>
    </row>
    <row r="13" spans="1:4" ht="15">
      <c r="A13" s="150"/>
      <c r="B13" s="2"/>
      <c r="C13" s="1"/>
      <c r="D13" s="148"/>
    </row>
    <row r="14" spans="1:4" ht="15">
      <c r="A14" s="150"/>
      <c r="B14" s="2"/>
      <c r="C14" s="1"/>
      <c r="D14" s="148"/>
    </row>
    <row r="15" spans="1:4" ht="15">
      <c r="A15" s="150"/>
      <c r="B15" s="2"/>
      <c r="C15" s="1"/>
      <c r="D15" s="148"/>
    </row>
    <row r="16" spans="1:4" ht="15">
      <c r="A16" s="150"/>
      <c r="B16" s="2"/>
      <c r="C16" s="1"/>
      <c r="D16" s="148"/>
    </row>
    <row r="17" spans="1:4" ht="15">
      <c r="A17" s="150"/>
      <c r="B17" s="2"/>
      <c r="C17" s="1"/>
      <c r="D17" s="148"/>
    </row>
    <row r="18" spans="1:4" ht="15">
      <c r="A18" s="150"/>
      <c r="B18" s="2"/>
      <c r="C18" s="1"/>
      <c r="D18" s="4"/>
    </row>
    <row r="19" spans="1:4" ht="15">
      <c r="A19" s="150"/>
      <c r="B19" s="2"/>
      <c r="C19" s="1"/>
      <c r="D19" s="4"/>
    </row>
    <row r="20" spans="1:4" ht="15" hidden="1">
      <c r="A20" s="150"/>
      <c r="B20" s="2"/>
      <c r="C20" s="1"/>
      <c r="D20" s="4"/>
    </row>
    <row r="21" spans="1:4" ht="15" hidden="1">
      <c r="A21" s="150"/>
      <c r="B21" s="41"/>
      <c r="C21" s="1"/>
      <c r="D21" s="4"/>
    </row>
    <row r="22" spans="1:4" ht="15" hidden="1">
      <c r="A22" s="150"/>
      <c r="B22" s="2"/>
      <c r="C22" s="1"/>
      <c r="D22" s="4"/>
    </row>
    <row r="23" spans="1:4" ht="15" hidden="1">
      <c r="A23" s="150"/>
      <c r="B23" s="2"/>
      <c r="C23" s="1"/>
      <c r="D23" s="4"/>
    </row>
    <row r="24" spans="1:4" ht="15" hidden="1">
      <c r="A24" s="150"/>
      <c r="B24" s="2"/>
      <c r="C24" s="1"/>
      <c r="D24" s="4"/>
    </row>
    <row r="25" spans="1:4" ht="15" hidden="1">
      <c r="A25" s="150"/>
      <c r="B25" s="41"/>
      <c r="C25" s="1"/>
      <c r="D25" s="4"/>
    </row>
    <row r="26" spans="1:4" ht="15" hidden="1">
      <c r="A26" s="150"/>
      <c r="B26" s="41"/>
      <c r="C26" s="1"/>
      <c r="D26" s="4"/>
    </row>
    <row r="27" spans="1:4" ht="15" hidden="1">
      <c r="A27" s="150"/>
      <c r="B27" s="2"/>
      <c r="C27" s="1"/>
      <c r="D27" s="4"/>
    </row>
    <row r="28" spans="1:4" ht="15" hidden="1">
      <c r="A28" s="150"/>
      <c r="B28" s="2"/>
      <c r="C28" s="1"/>
      <c r="D28" s="4"/>
    </row>
    <row r="29" spans="1:4" ht="15" hidden="1">
      <c r="A29" s="150"/>
      <c r="B29" s="2"/>
      <c r="C29" s="1"/>
      <c r="D29" s="4"/>
    </row>
    <row r="30" spans="1:4" ht="15" hidden="1">
      <c r="A30" s="150"/>
      <c r="B30" s="2"/>
      <c r="C30" s="1"/>
      <c r="D30" s="4"/>
    </row>
    <row r="31" spans="1:4" ht="15" hidden="1">
      <c r="A31" s="150"/>
      <c r="B31" s="2"/>
      <c r="C31" s="1"/>
      <c r="D31" s="4"/>
    </row>
    <row r="32" spans="1:4" ht="15" hidden="1">
      <c r="A32" s="150"/>
      <c r="B32" s="2"/>
      <c r="C32" s="1"/>
      <c r="D32" s="4"/>
    </row>
    <row r="33" spans="1:4" ht="15" hidden="1">
      <c r="A33" s="150"/>
      <c r="B33" s="2"/>
      <c r="C33" s="1"/>
      <c r="D33" s="4"/>
    </row>
    <row r="34" spans="1:4" ht="15" hidden="1">
      <c r="A34" s="150"/>
      <c r="B34" s="2"/>
      <c r="C34" s="1"/>
      <c r="D34" s="4"/>
    </row>
    <row r="35" spans="1:4" ht="15" hidden="1">
      <c r="A35" s="150"/>
      <c r="B35" s="2"/>
      <c r="C35" s="1"/>
      <c r="D35" s="4"/>
    </row>
    <row r="36" spans="1:4" ht="15" hidden="1">
      <c r="A36" s="150"/>
      <c r="B36" s="2"/>
      <c r="C36" s="1"/>
      <c r="D36" s="4"/>
    </row>
    <row r="37" spans="1:4" ht="15" hidden="1">
      <c r="A37" s="150"/>
      <c r="B37" s="2"/>
      <c r="C37" s="1"/>
      <c r="D37" s="4"/>
    </row>
    <row r="38" spans="1:4" ht="15" hidden="1">
      <c r="A38" s="150"/>
      <c r="B38" s="2"/>
      <c r="C38" s="1"/>
      <c r="D38" s="4"/>
    </row>
    <row r="39" spans="1:4" ht="15" hidden="1">
      <c r="A39" s="151"/>
      <c r="B39" s="2"/>
      <c r="C39" s="1"/>
      <c r="D39" s="4"/>
    </row>
    <row r="40" spans="1:4" ht="30">
      <c r="A40" s="2" t="s">
        <v>89</v>
      </c>
      <c r="B40" s="2"/>
      <c r="C40" s="1"/>
      <c r="D40" s="4"/>
    </row>
    <row r="41" spans="1:4" ht="45">
      <c r="A41" s="2" t="s">
        <v>42</v>
      </c>
      <c r="B41" s="2"/>
      <c r="C41" s="1"/>
      <c r="D41" s="35"/>
    </row>
    <row r="42" spans="1:4" ht="15">
      <c r="A42" s="147" t="s">
        <v>88</v>
      </c>
      <c r="B42" s="2"/>
      <c r="C42" s="1"/>
      <c r="D42" s="4"/>
    </row>
    <row r="43" spans="1:4" ht="15">
      <c r="A43" s="147"/>
      <c r="B43" s="2"/>
      <c r="C43" s="1"/>
      <c r="D43" s="4"/>
    </row>
    <row r="44" spans="1:4" ht="30">
      <c r="A44" s="2" t="s">
        <v>7</v>
      </c>
      <c r="B44" s="2"/>
      <c r="C44" s="1"/>
      <c r="D44" s="1"/>
    </row>
    <row r="45" spans="1:4" ht="15">
      <c r="A45" s="2" t="s">
        <v>8</v>
      </c>
      <c r="B45" s="2"/>
      <c r="C45" s="1"/>
      <c r="D45" s="1"/>
    </row>
    <row r="46" spans="1:4" ht="15">
      <c r="A46" s="2" t="s">
        <v>9</v>
      </c>
      <c r="B46" s="2"/>
      <c r="C46" s="1"/>
      <c r="D46" s="1"/>
    </row>
    <row r="47" spans="1:4" ht="30">
      <c r="A47" s="2" t="s">
        <v>10</v>
      </c>
      <c r="B47" s="2"/>
      <c r="C47" s="1"/>
      <c r="D47" s="1"/>
    </row>
    <row r="48" spans="1:4" ht="15">
      <c r="A48" s="2" t="s">
        <v>11</v>
      </c>
      <c r="B48" s="2"/>
      <c r="C48" s="1"/>
      <c r="D48" s="1"/>
    </row>
    <row r="49" spans="1:4" ht="15">
      <c r="A49" s="2" t="s">
        <v>12</v>
      </c>
      <c r="B49" s="2"/>
      <c r="C49" s="1"/>
      <c r="D49" s="1"/>
    </row>
    <row r="50" spans="1:4" ht="30">
      <c r="A50" s="2" t="s">
        <v>13</v>
      </c>
      <c r="B50" s="2"/>
      <c r="C50" s="1"/>
      <c r="D50" s="1"/>
    </row>
    <row r="51" spans="1:4" ht="30">
      <c r="A51" s="2" t="s">
        <v>14</v>
      </c>
      <c r="B51" s="2"/>
      <c r="C51" s="1"/>
      <c r="D51" s="1"/>
    </row>
    <row r="52" spans="1:4" ht="30">
      <c r="A52" s="2" t="s">
        <v>15</v>
      </c>
      <c r="B52" s="2"/>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D52"/>
  <sheetViews>
    <sheetView zoomScalePageLayoutView="0" workbookViewId="0" topLeftCell="A1">
      <selection activeCell="B5" sqref="B5"/>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53" t="s">
        <v>122</v>
      </c>
    </row>
    <row r="2" spans="1:4" ht="15">
      <c r="A2" s="2" t="s">
        <v>0</v>
      </c>
      <c r="B2" s="2"/>
      <c r="C2" s="1"/>
      <c r="D2" s="1"/>
    </row>
    <row r="3" spans="1:4" ht="15">
      <c r="A3" s="2" t="s">
        <v>43</v>
      </c>
      <c r="B3" s="16"/>
      <c r="C3" s="54"/>
      <c r="D3" s="1"/>
    </row>
    <row r="4" spans="1:4" ht="15">
      <c r="A4" s="2" t="s">
        <v>1</v>
      </c>
      <c r="B4" s="2"/>
      <c r="C4" s="1"/>
      <c r="D4" s="1"/>
    </row>
    <row r="5" spans="1:4" ht="45">
      <c r="A5" s="2" t="s">
        <v>2</v>
      </c>
      <c r="B5" s="2"/>
      <c r="C5" s="1"/>
      <c r="D5" s="14">
        <f>CONCATENATE(B6,B5)</f>
      </c>
    </row>
    <row r="6" spans="1:4" ht="15">
      <c r="A6" s="2" t="s">
        <v>3</v>
      </c>
      <c r="B6" s="2"/>
      <c r="C6" s="1"/>
      <c r="D6" s="15"/>
    </row>
    <row r="7" spans="1:4" ht="15">
      <c r="A7" s="2" t="s">
        <v>4</v>
      </c>
      <c r="B7" s="2"/>
      <c r="C7" s="1"/>
      <c r="D7" s="1"/>
    </row>
    <row r="8" spans="1:4" ht="15">
      <c r="A8" s="2" t="s">
        <v>5</v>
      </c>
      <c r="B8" s="16"/>
      <c r="C8" s="1"/>
      <c r="D8" s="1"/>
    </row>
    <row r="9" spans="1:4" ht="15">
      <c r="A9" s="2" t="s">
        <v>6</v>
      </c>
      <c r="B9" s="2"/>
      <c r="C9" s="1"/>
      <c r="D9" s="1"/>
    </row>
    <row r="10" spans="1:4" ht="15">
      <c r="A10" s="149" t="s">
        <v>87</v>
      </c>
      <c r="B10" s="2"/>
      <c r="C10" s="1"/>
      <c r="D10" s="148">
        <f>CONCATENATE(B10,B11,B12,B13,B14,B15,B16,B17,B18,B19,B20,B21,B22,B23,B24,B25,B26,B27,B28,B29,B30,B31,B32,B33,B34,B35,B36,B37,B38,B39)</f>
      </c>
    </row>
    <row r="11" spans="1:4" ht="15">
      <c r="A11" s="150"/>
      <c r="B11" s="2"/>
      <c r="C11" s="1"/>
      <c r="D11" s="148"/>
    </row>
    <row r="12" spans="1:4" ht="15">
      <c r="A12" s="150"/>
      <c r="B12" s="2"/>
      <c r="C12" s="1"/>
      <c r="D12" s="148"/>
    </row>
    <row r="13" spans="1:4" ht="15">
      <c r="A13" s="150"/>
      <c r="B13" s="2"/>
      <c r="C13" s="1"/>
      <c r="D13" s="148"/>
    </row>
    <row r="14" spans="1:4" ht="15">
      <c r="A14" s="150"/>
      <c r="B14" s="2"/>
      <c r="C14" s="1"/>
      <c r="D14" s="148"/>
    </row>
    <row r="15" spans="1:4" ht="15">
      <c r="A15" s="150"/>
      <c r="B15" s="2"/>
      <c r="C15" s="1"/>
      <c r="D15" s="148"/>
    </row>
    <row r="16" spans="1:4" ht="15">
      <c r="A16" s="150"/>
      <c r="B16" s="2"/>
      <c r="C16" s="1"/>
      <c r="D16" s="148"/>
    </row>
    <row r="17" spans="1:4" ht="15">
      <c r="A17" s="150"/>
      <c r="B17" s="2"/>
      <c r="C17" s="1"/>
      <c r="D17" s="148"/>
    </row>
    <row r="18" spans="1:4" ht="15">
      <c r="A18" s="150"/>
      <c r="B18" s="2"/>
      <c r="C18" s="1"/>
      <c r="D18" s="4"/>
    </row>
    <row r="19" spans="1:4" ht="15">
      <c r="A19" s="150"/>
      <c r="B19" s="2"/>
      <c r="C19" s="1"/>
      <c r="D19" s="4"/>
    </row>
    <row r="20" spans="1:4" ht="15" hidden="1">
      <c r="A20" s="150"/>
      <c r="B20" s="2"/>
      <c r="C20" s="1"/>
      <c r="D20" s="4"/>
    </row>
    <row r="21" spans="1:4" ht="15" hidden="1">
      <c r="A21" s="150"/>
      <c r="B21" s="41"/>
      <c r="C21" s="1"/>
      <c r="D21" s="4"/>
    </row>
    <row r="22" spans="1:4" ht="15" hidden="1">
      <c r="A22" s="150"/>
      <c r="B22" s="2"/>
      <c r="C22" s="1"/>
      <c r="D22" s="4"/>
    </row>
    <row r="23" spans="1:4" ht="15" hidden="1">
      <c r="A23" s="150"/>
      <c r="B23" s="2"/>
      <c r="C23" s="1"/>
      <c r="D23" s="4"/>
    </row>
    <row r="24" spans="1:4" ht="15" hidden="1">
      <c r="A24" s="150"/>
      <c r="B24" s="2"/>
      <c r="C24" s="1"/>
      <c r="D24" s="4"/>
    </row>
    <row r="25" spans="1:4" ht="15" hidden="1">
      <c r="A25" s="150"/>
      <c r="B25" s="41"/>
      <c r="C25" s="1"/>
      <c r="D25" s="4"/>
    </row>
    <row r="26" spans="1:4" ht="15" hidden="1">
      <c r="A26" s="150"/>
      <c r="B26" s="41"/>
      <c r="C26" s="1"/>
      <c r="D26" s="4"/>
    </row>
    <row r="27" spans="1:4" ht="15" hidden="1">
      <c r="A27" s="150"/>
      <c r="B27" s="2"/>
      <c r="C27" s="1"/>
      <c r="D27" s="4"/>
    </row>
    <row r="28" spans="1:4" ht="15" hidden="1">
      <c r="A28" s="150"/>
      <c r="B28" s="2"/>
      <c r="C28" s="1"/>
      <c r="D28" s="4"/>
    </row>
    <row r="29" spans="1:4" ht="15" hidden="1">
      <c r="A29" s="150"/>
      <c r="B29" s="2"/>
      <c r="C29" s="1"/>
      <c r="D29" s="4"/>
    </row>
    <row r="30" spans="1:4" ht="15" hidden="1">
      <c r="A30" s="150"/>
      <c r="B30" s="2"/>
      <c r="C30" s="1"/>
      <c r="D30" s="4"/>
    </row>
    <row r="31" spans="1:4" ht="15" hidden="1">
      <c r="A31" s="150"/>
      <c r="B31" s="2"/>
      <c r="C31" s="1"/>
      <c r="D31" s="4"/>
    </row>
    <row r="32" spans="1:4" ht="15" hidden="1">
      <c r="A32" s="150"/>
      <c r="B32" s="2"/>
      <c r="C32" s="1"/>
      <c r="D32" s="4"/>
    </row>
    <row r="33" spans="1:4" ht="15" hidden="1">
      <c r="A33" s="150"/>
      <c r="B33" s="2"/>
      <c r="C33" s="1"/>
      <c r="D33" s="4"/>
    </row>
    <row r="34" spans="1:4" ht="15" hidden="1">
      <c r="A34" s="150"/>
      <c r="B34" s="2"/>
      <c r="C34" s="1"/>
      <c r="D34" s="4"/>
    </row>
    <row r="35" spans="1:4" ht="15" hidden="1">
      <c r="A35" s="150"/>
      <c r="B35" s="2"/>
      <c r="C35" s="1"/>
      <c r="D35" s="4"/>
    </row>
    <row r="36" spans="1:4" ht="15" hidden="1">
      <c r="A36" s="150"/>
      <c r="B36" s="2"/>
      <c r="C36" s="1"/>
      <c r="D36" s="4"/>
    </row>
    <row r="37" spans="1:4" ht="15" hidden="1">
      <c r="A37" s="150"/>
      <c r="B37" s="2"/>
      <c r="C37" s="1"/>
      <c r="D37" s="4"/>
    </row>
    <row r="38" spans="1:4" ht="15" hidden="1">
      <c r="A38" s="150"/>
      <c r="B38" s="2"/>
      <c r="C38" s="1"/>
      <c r="D38" s="4"/>
    </row>
    <row r="39" spans="1:4" ht="15" hidden="1">
      <c r="A39" s="151"/>
      <c r="B39" s="2"/>
      <c r="C39" s="1"/>
      <c r="D39" s="4"/>
    </row>
    <row r="40" spans="1:4" ht="30">
      <c r="A40" s="2" t="s">
        <v>89</v>
      </c>
      <c r="B40" s="2"/>
      <c r="C40" s="1"/>
      <c r="D40" s="4"/>
    </row>
    <row r="41" spans="1:4" ht="45">
      <c r="A41" s="2" t="s">
        <v>42</v>
      </c>
      <c r="B41" s="2"/>
      <c r="C41" s="1"/>
      <c r="D41" s="35"/>
    </row>
    <row r="42" spans="1:4" ht="15">
      <c r="A42" s="147" t="s">
        <v>88</v>
      </c>
      <c r="B42" s="2"/>
      <c r="C42" s="1"/>
      <c r="D42" s="4"/>
    </row>
    <row r="43" spans="1:4" ht="15">
      <c r="A43" s="147"/>
      <c r="B43" s="2"/>
      <c r="C43" s="1"/>
      <c r="D43" s="4"/>
    </row>
    <row r="44" spans="1:4" ht="30">
      <c r="A44" s="2" t="s">
        <v>7</v>
      </c>
      <c r="B44" s="2"/>
      <c r="C44" s="1"/>
      <c r="D44" s="1"/>
    </row>
    <row r="45" spans="1:4" ht="15">
      <c r="A45" s="2" t="s">
        <v>8</v>
      </c>
      <c r="B45" s="2"/>
      <c r="C45" s="1"/>
      <c r="D45" s="1"/>
    </row>
    <row r="46" spans="1:4" ht="15">
      <c r="A46" s="2" t="s">
        <v>9</v>
      </c>
      <c r="B46" s="2"/>
      <c r="C46" s="1"/>
      <c r="D46" s="1"/>
    </row>
    <row r="47" spans="1:4" ht="30">
      <c r="A47" s="2" t="s">
        <v>10</v>
      </c>
      <c r="B47" s="2"/>
      <c r="C47" s="1"/>
      <c r="D47" s="1"/>
    </row>
    <row r="48" spans="1:4" ht="15">
      <c r="A48" s="2" t="s">
        <v>11</v>
      </c>
      <c r="B48" s="2"/>
      <c r="C48" s="1"/>
      <c r="D48" s="1"/>
    </row>
    <row r="49" spans="1:4" ht="15">
      <c r="A49" s="2" t="s">
        <v>12</v>
      </c>
      <c r="B49" s="2"/>
      <c r="C49" s="1"/>
      <c r="D49" s="1"/>
    </row>
    <row r="50" spans="1:4" ht="30">
      <c r="A50" s="2" t="s">
        <v>13</v>
      </c>
      <c r="B50" s="2"/>
      <c r="C50" s="1"/>
      <c r="D50" s="1"/>
    </row>
    <row r="51" spans="1:4" ht="30">
      <c r="A51" s="2" t="s">
        <v>14</v>
      </c>
      <c r="B51" s="2"/>
      <c r="C51" s="1"/>
      <c r="D51" s="1"/>
    </row>
    <row r="52" spans="1:4" ht="30">
      <c r="A52" s="2" t="s">
        <v>15</v>
      </c>
      <c r="B52" s="2"/>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zoomScalePageLayoutView="0" workbookViewId="0" topLeftCell="A1">
      <selection activeCell="F14" sqref="F14"/>
    </sheetView>
  </sheetViews>
  <sheetFormatPr defaultColWidth="9.140625" defaultRowHeight="15"/>
  <cols>
    <col min="1" max="1" width="4.7109375" style="0" customWidth="1"/>
    <col min="2" max="2" width="32.140625" style="0" customWidth="1"/>
    <col min="3" max="4" width="6.7109375" style="0" customWidth="1"/>
    <col min="5" max="5" width="35.00390625" style="0" customWidth="1"/>
  </cols>
  <sheetData>
    <row r="1" spans="1:14" ht="15" customHeight="1">
      <c r="A1" s="143" t="s">
        <v>71</v>
      </c>
      <c r="B1" s="143"/>
      <c r="C1" s="143"/>
      <c r="D1" s="143"/>
      <c r="E1" s="143"/>
      <c r="F1" s="143"/>
      <c r="G1" s="143"/>
      <c r="H1" s="143"/>
      <c r="I1" s="143"/>
      <c r="J1" s="143"/>
      <c r="K1" s="143"/>
      <c r="L1" s="143"/>
      <c r="M1" s="12"/>
      <c r="N1" s="12"/>
    </row>
    <row r="2" spans="1:14" ht="15" customHeight="1">
      <c r="A2" s="144" t="s">
        <v>347</v>
      </c>
      <c r="B2" s="144"/>
      <c r="C2" s="144"/>
      <c r="D2" s="144"/>
      <c r="E2" s="144"/>
      <c r="F2" s="144"/>
      <c r="G2" s="144"/>
      <c r="H2" s="144"/>
      <c r="I2" s="144"/>
      <c r="J2" s="144"/>
      <c r="K2" s="144"/>
      <c r="L2" s="144"/>
      <c r="M2" s="12"/>
      <c r="N2" s="12"/>
    </row>
    <row r="3" spans="1:14" ht="15">
      <c r="A3" s="145" t="s">
        <v>110</v>
      </c>
      <c r="B3" s="145"/>
      <c r="C3" s="145"/>
      <c r="D3" s="145"/>
      <c r="E3" s="145"/>
      <c r="F3" s="145"/>
      <c r="G3" s="145"/>
      <c r="H3" s="145"/>
      <c r="I3" s="145"/>
      <c r="J3" s="145"/>
      <c r="K3" s="145"/>
      <c r="L3" s="145"/>
      <c r="M3" s="12"/>
      <c r="N3" s="12"/>
    </row>
    <row r="4" spans="1:14" ht="15">
      <c r="A4" s="146" t="s">
        <v>111</v>
      </c>
      <c r="B4" s="146"/>
      <c r="C4" s="146"/>
      <c r="D4" s="146"/>
      <c r="E4" s="146"/>
      <c r="F4" s="146"/>
      <c r="G4" s="146"/>
      <c r="H4" s="146"/>
      <c r="I4" s="146"/>
      <c r="J4" s="146"/>
      <c r="K4" s="146"/>
      <c r="L4" s="146"/>
      <c r="M4" s="12"/>
      <c r="N4" s="12"/>
    </row>
    <row r="5" spans="1:14" ht="15">
      <c r="A5" s="142" t="s">
        <v>22</v>
      </c>
      <c r="B5" s="142" t="s">
        <v>69</v>
      </c>
      <c r="C5" s="142" t="s">
        <v>70</v>
      </c>
      <c r="D5" s="140" t="s">
        <v>123</v>
      </c>
      <c r="E5" s="142" t="s">
        <v>85</v>
      </c>
      <c r="F5" s="142" t="s">
        <v>48</v>
      </c>
      <c r="G5" s="142" t="s">
        <v>31</v>
      </c>
      <c r="H5" s="142" t="s">
        <v>38</v>
      </c>
      <c r="I5" s="142"/>
      <c r="J5" s="142"/>
      <c r="K5" s="142" t="s">
        <v>44</v>
      </c>
      <c r="L5" s="142" t="s">
        <v>49</v>
      </c>
      <c r="M5" s="12"/>
      <c r="N5" s="12"/>
    </row>
    <row r="6" spans="1:14" ht="15">
      <c r="A6" s="142"/>
      <c r="B6" s="142"/>
      <c r="C6" s="142"/>
      <c r="D6" s="141"/>
      <c r="E6" s="142"/>
      <c r="F6" s="142"/>
      <c r="G6" s="142"/>
      <c r="H6" s="13" t="s">
        <v>39</v>
      </c>
      <c r="I6" s="13" t="s">
        <v>40</v>
      </c>
      <c r="J6" s="13" t="s">
        <v>41</v>
      </c>
      <c r="K6" s="142"/>
      <c r="L6" s="142"/>
      <c r="M6" s="12"/>
      <c r="N6" s="12"/>
    </row>
    <row r="7" spans="1:14" ht="25.5">
      <c r="A7" s="25">
        <v>1</v>
      </c>
      <c r="B7" s="25" t="str">
        <f>'Г1'!B6</f>
        <v>Симонов Николай Александрович</v>
      </c>
      <c r="C7" s="25" t="str">
        <f>'Г1'!B3</f>
        <v>5</v>
      </c>
      <c r="D7" s="55" t="str">
        <f>'Г1'!C3</f>
        <v>3 с эл.4</v>
      </c>
      <c r="E7" s="24" t="str">
        <f>'Г1'!B40</f>
        <v>Туркестанский хребет, Памиро-Алай</v>
      </c>
      <c r="F7" s="25">
        <v>25</v>
      </c>
      <c r="G7" s="25">
        <v>3</v>
      </c>
      <c r="H7" s="25">
        <v>1</v>
      </c>
      <c r="I7" s="25">
        <v>0</v>
      </c>
      <c r="J7" s="25">
        <v>0</v>
      </c>
      <c r="K7" s="25">
        <v>3</v>
      </c>
      <c r="L7" s="25">
        <v>3</v>
      </c>
      <c r="M7" s="12"/>
      <c r="N7" s="12"/>
    </row>
    <row r="8" spans="1:14" ht="15">
      <c r="A8" s="25">
        <v>2</v>
      </c>
      <c r="B8" s="25" t="str">
        <f>'Г2'!B6</f>
        <v>Шкитов Дмитрий Андреевич</v>
      </c>
      <c r="C8" s="25">
        <f>'Г2'!B3</f>
        <v>4</v>
      </c>
      <c r="D8" s="55">
        <f>'Г2'!C3</f>
        <v>4</v>
      </c>
      <c r="E8" s="24" t="str">
        <f>'Г2'!B40</f>
        <v>Хребет Терскей Алатоо, Центральный Тянь-Шань</v>
      </c>
      <c r="F8" s="25">
        <v>47</v>
      </c>
      <c r="G8" s="25">
        <v>3</v>
      </c>
      <c r="H8" s="25">
        <v>3</v>
      </c>
      <c r="I8" s="25">
        <v>1</v>
      </c>
      <c r="J8" s="25">
        <v>1</v>
      </c>
      <c r="K8" s="25">
        <v>9</v>
      </c>
      <c r="L8" s="25">
        <v>3</v>
      </c>
      <c r="M8" s="12"/>
      <c r="N8" s="12"/>
    </row>
    <row r="9" spans="1:14" ht="15">
      <c r="A9" s="25">
        <v>3</v>
      </c>
      <c r="B9" s="25" t="str">
        <f>'Г3'!B6</f>
        <v>Кушманцев Станислав Иванович</v>
      </c>
      <c r="C9" s="25">
        <f>'Г3'!B3</f>
        <v>5</v>
      </c>
      <c r="D9" s="55">
        <f>'Г3'!C3</f>
        <v>5</v>
      </c>
      <c r="E9" s="24" t="str">
        <f>'Г3'!B40</f>
        <v>Киргизский хребет, Сев. Тянь-Шань                                                                                                                </v>
      </c>
      <c r="F9" s="25">
        <v>60</v>
      </c>
      <c r="G9" s="25">
        <v>1</v>
      </c>
      <c r="H9" s="25">
        <v>-1</v>
      </c>
      <c r="I9" s="25">
        <v>0</v>
      </c>
      <c r="J9" s="25">
        <v>0</v>
      </c>
      <c r="K9" s="25">
        <v>2</v>
      </c>
      <c r="L9" s="25">
        <v>3</v>
      </c>
      <c r="M9" s="12"/>
      <c r="N9" s="12"/>
    </row>
    <row r="10" spans="1:14" ht="15">
      <c r="A10" s="25">
        <v>4</v>
      </c>
      <c r="B10" s="25" t="str">
        <f>'Г4'!B6</f>
        <v>Борисов Юрий Михайлович</v>
      </c>
      <c r="C10" s="25">
        <f>'Г4'!B3</f>
        <v>5</v>
      </c>
      <c r="D10" s="55">
        <f>'Г4'!C3</f>
        <v>5</v>
      </c>
      <c r="E10" s="24" t="str">
        <f>'Г4'!B40</f>
        <v>Зеравшанский хребет (горный узел Такали), Памиро-Алай</v>
      </c>
      <c r="F10" s="25">
        <v>65</v>
      </c>
      <c r="G10" s="25">
        <v>3</v>
      </c>
      <c r="H10" s="25">
        <v>2</v>
      </c>
      <c r="I10" s="25">
        <v>1</v>
      </c>
      <c r="J10" s="25">
        <v>0</v>
      </c>
      <c r="K10" s="25">
        <v>4</v>
      </c>
      <c r="L10" s="25">
        <v>4</v>
      </c>
      <c r="M10" s="12"/>
      <c r="N10" s="12"/>
    </row>
    <row r="11" spans="1:14" ht="15">
      <c r="A11" s="25">
        <v>5</v>
      </c>
      <c r="B11" s="25" t="str">
        <f>'Г5'!B6</f>
        <v>Фатихова Альфия Азатовна</v>
      </c>
      <c r="C11" s="25">
        <f>'Г5'!B3</f>
        <v>4</v>
      </c>
      <c r="D11" s="55">
        <f>'Г5'!C3</f>
        <v>4</v>
      </c>
      <c r="E11" s="24" t="str">
        <f>'Г5'!B40</f>
        <v>Гиссарский хр., Фанские горы, Памиро-Алай</v>
      </c>
      <c r="F11" s="25">
        <v>42</v>
      </c>
      <c r="G11" s="25">
        <v>2</v>
      </c>
      <c r="H11" s="25">
        <v>3</v>
      </c>
      <c r="I11" s="25">
        <v>1</v>
      </c>
      <c r="J11" s="25">
        <v>1</v>
      </c>
      <c r="K11" s="25">
        <v>5</v>
      </c>
      <c r="L11" s="25">
        <v>3</v>
      </c>
      <c r="M11" s="12"/>
      <c r="N11" s="12"/>
    </row>
    <row r="12" spans="1:14" ht="15">
      <c r="A12" s="25">
        <v>6</v>
      </c>
      <c r="B12" s="25" t="str">
        <f>'Г6'!B6</f>
        <v>Борисов Владимир Борисович</v>
      </c>
      <c r="C12" s="25">
        <f>'Г6'!B3</f>
        <v>3</v>
      </c>
      <c r="D12" s="55">
        <f>'Г6'!C3</f>
        <v>3</v>
      </c>
      <c r="E12" s="24" t="str">
        <f>'Г6'!B40</f>
        <v>Хребет Терскей-Алатоо, Центральный Тянь-Шань</v>
      </c>
      <c r="F12" s="25">
        <v>20</v>
      </c>
      <c r="G12" s="25">
        <v>1</v>
      </c>
      <c r="H12" s="25">
        <v>2</v>
      </c>
      <c r="I12" s="25">
        <v>1</v>
      </c>
      <c r="J12" s="25">
        <v>1</v>
      </c>
      <c r="K12" s="25">
        <v>2</v>
      </c>
      <c r="L12" s="25">
        <v>3</v>
      </c>
      <c r="M12" s="12"/>
      <c r="N12" s="12"/>
    </row>
    <row r="13" spans="1:14" ht="15">
      <c r="A13" s="25">
        <v>7</v>
      </c>
      <c r="B13" s="25" t="str">
        <f>'Г7'!B6</f>
        <v>Деменев Николай Павлович</v>
      </c>
      <c r="C13" s="25">
        <f>'Г7'!B3</f>
        <v>4</v>
      </c>
      <c r="D13" s="55">
        <f>'Г7'!C3</f>
        <v>4</v>
      </c>
      <c r="E13" s="24" t="str">
        <f>'Г7'!B40</f>
        <v>Хребет Терскей-Алатоо, Центральный Тянь-Шань</v>
      </c>
      <c r="F13" s="25">
        <v>42</v>
      </c>
      <c r="G13" s="25">
        <v>6</v>
      </c>
      <c r="H13" s="25">
        <v>3</v>
      </c>
      <c r="I13" s="25">
        <v>1</v>
      </c>
      <c r="J13" s="25">
        <v>1</v>
      </c>
      <c r="K13" s="25">
        <v>4</v>
      </c>
      <c r="L13" s="25">
        <v>4</v>
      </c>
      <c r="M13" s="12"/>
      <c r="N13" s="12"/>
    </row>
    <row r="14" spans="1:14" ht="25.5">
      <c r="A14" s="25">
        <v>8</v>
      </c>
      <c r="B14" s="25" t="str">
        <f>'Г8'!B6</f>
        <v>Попов Валерий Фридрихович</v>
      </c>
      <c r="C14" s="25" t="str">
        <f>'Г8'!B3</f>
        <v>4 с эл. 5</v>
      </c>
      <c r="D14" s="55" t="str">
        <f>'Г8'!C3</f>
        <v>4 с эл.5</v>
      </c>
      <c r="E14" s="24" t="str">
        <f>'Г8'!B40</f>
        <v> Хребет Терскей-Алатоо, Центральный Тянь-Шань</v>
      </c>
      <c r="F14" s="25">
        <v>44</v>
      </c>
      <c r="G14" s="25">
        <v>4</v>
      </c>
      <c r="H14" s="25">
        <v>1</v>
      </c>
      <c r="I14" s="25">
        <v>2</v>
      </c>
      <c r="J14" s="25">
        <v>0</v>
      </c>
      <c r="K14" s="25">
        <v>4</v>
      </c>
      <c r="L14" s="25">
        <v>4</v>
      </c>
      <c r="M14" s="12"/>
      <c r="N14" s="12"/>
    </row>
    <row r="15" spans="1:14" ht="15">
      <c r="A15" s="25">
        <v>9</v>
      </c>
      <c r="B15" s="25" t="str">
        <f>'Г9'!B6</f>
        <v>Хмелёв Станислав Николаевич</v>
      </c>
      <c r="C15" s="25">
        <f>'Г9'!B3</f>
        <v>3</v>
      </c>
      <c r="D15" s="55">
        <f>'Г9'!C3</f>
        <v>3</v>
      </c>
      <c r="E15" s="24" t="str">
        <f>'Г9'!B40</f>
        <v>Хребет Терскей Алатау, Центральный Тянь-Шань</v>
      </c>
      <c r="F15" s="25">
        <v>22</v>
      </c>
      <c r="G15" s="25">
        <v>2</v>
      </c>
      <c r="H15" s="25">
        <v>3</v>
      </c>
      <c r="I15" s="25">
        <v>2</v>
      </c>
      <c r="J15" s="25">
        <v>0</v>
      </c>
      <c r="K15" s="25">
        <v>3</v>
      </c>
      <c r="L15" s="25">
        <v>3</v>
      </c>
      <c r="M15" s="12"/>
      <c r="N15" s="12"/>
    </row>
    <row r="16" spans="1:14" ht="15">
      <c r="A16" s="25">
        <v>10</v>
      </c>
      <c r="B16" s="25" t="str">
        <f>'Г10'!B6</f>
        <v>Рыбальченко Андрей Николаевич</v>
      </c>
      <c r="C16" s="25">
        <f>'Г10'!B3</f>
        <v>4</v>
      </c>
      <c r="D16" s="55">
        <f>'Г10'!C3</f>
        <v>4</v>
      </c>
      <c r="E16" s="24" t="str">
        <f>'Г10'!B40</f>
        <v>Приэльбрусье, Центральный Кавказ</v>
      </c>
      <c r="F16" s="25">
        <v>42</v>
      </c>
      <c r="G16" s="25">
        <v>1</v>
      </c>
      <c r="H16" s="25">
        <v>2</v>
      </c>
      <c r="I16" s="25">
        <v>1</v>
      </c>
      <c r="J16" s="25">
        <v>0</v>
      </c>
      <c r="K16" s="25">
        <v>3</v>
      </c>
      <c r="L16" s="25">
        <v>3</v>
      </c>
      <c r="M16" s="12"/>
      <c r="N16" s="12"/>
    </row>
    <row r="17" spans="1:14" ht="15">
      <c r="A17" s="25">
        <v>11</v>
      </c>
      <c r="B17" s="25" t="s">
        <v>217</v>
      </c>
      <c r="C17" s="25">
        <f>'Г11'!B3</f>
        <v>3</v>
      </c>
      <c r="D17" s="55">
        <f>'Г11'!C3</f>
        <v>3</v>
      </c>
      <c r="E17" s="24" t="s">
        <v>219</v>
      </c>
      <c r="F17" s="25">
        <v>21</v>
      </c>
      <c r="G17" s="25">
        <v>1</v>
      </c>
      <c r="H17" s="25">
        <v>3</v>
      </c>
      <c r="I17" s="25">
        <v>1</v>
      </c>
      <c r="J17" s="25">
        <v>1</v>
      </c>
      <c r="K17" s="25">
        <v>4</v>
      </c>
      <c r="L17" s="25">
        <v>3</v>
      </c>
      <c r="M17" s="12"/>
      <c r="N17" s="12"/>
    </row>
    <row r="18" spans="1:14" ht="16.5" customHeight="1">
      <c r="A18" s="25">
        <v>12</v>
      </c>
      <c r="B18" s="25" t="s">
        <v>218</v>
      </c>
      <c r="C18" s="25">
        <f>'Г12'!B3</f>
        <v>4</v>
      </c>
      <c r="D18" s="55">
        <f>'Г12'!C3</f>
        <v>4</v>
      </c>
      <c r="E18" s="24" t="s">
        <v>219</v>
      </c>
      <c r="F18" s="25">
        <v>43</v>
      </c>
      <c r="G18" s="25">
        <v>3</v>
      </c>
      <c r="H18" s="25">
        <v>2</v>
      </c>
      <c r="I18" s="25">
        <v>1</v>
      </c>
      <c r="J18" s="25">
        <v>1</v>
      </c>
      <c r="K18" s="25">
        <v>3</v>
      </c>
      <c r="L18" s="25">
        <v>3</v>
      </c>
      <c r="M18" s="12"/>
      <c r="N18" s="12"/>
    </row>
    <row r="19" spans="1:14" ht="15" hidden="1">
      <c r="A19" s="25">
        <v>13</v>
      </c>
      <c r="B19" s="25">
        <f>'Г13'!B6</f>
        <v>0</v>
      </c>
      <c r="C19" s="25">
        <f>'Г13'!B3</f>
        <v>0</v>
      </c>
      <c r="D19" s="55">
        <f>'Г13'!C3</f>
        <v>0</v>
      </c>
      <c r="E19" s="24">
        <f>'Г13'!B40</f>
        <v>0</v>
      </c>
      <c r="F19" s="25">
        <v>0</v>
      </c>
      <c r="G19" s="25">
        <v>0</v>
      </c>
      <c r="H19" s="25">
        <v>0</v>
      </c>
      <c r="I19" s="25">
        <v>0</v>
      </c>
      <c r="J19" s="25">
        <v>0</v>
      </c>
      <c r="K19" s="25">
        <v>0</v>
      </c>
      <c r="L19" s="25">
        <v>0</v>
      </c>
      <c r="M19" s="12"/>
      <c r="N19" s="12"/>
    </row>
    <row r="20" spans="1:14" ht="15" hidden="1">
      <c r="A20" s="25">
        <v>14</v>
      </c>
      <c r="B20" s="25">
        <f>'Г14'!B6</f>
        <v>0</v>
      </c>
      <c r="C20" s="25">
        <f>'Г14'!B3</f>
        <v>0</v>
      </c>
      <c r="D20" s="55">
        <f>'Г14'!C3</f>
        <v>0</v>
      </c>
      <c r="E20" s="24">
        <f>'Г14'!B40</f>
        <v>0</v>
      </c>
      <c r="F20" s="25">
        <v>0</v>
      </c>
      <c r="G20" s="25">
        <v>0</v>
      </c>
      <c r="H20" s="25">
        <v>0</v>
      </c>
      <c r="I20" s="25">
        <v>0</v>
      </c>
      <c r="J20" s="25">
        <v>0</v>
      </c>
      <c r="K20" s="25">
        <v>0</v>
      </c>
      <c r="L20" s="25">
        <v>0</v>
      </c>
      <c r="M20" s="12"/>
      <c r="N20" s="12"/>
    </row>
    <row r="21" spans="1:14" ht="15" hidden="1">
      <c r="A21" s="25">
        <v>15</v>
      </c>
      <c r="B21" s="25">
        <f>'Г15'!B6</f>
        <v>0</v>
      </c>
      <c r="C21" s="25">
        <f>'Г15'!B3</f>
        <v>0</v>
      </c>
      <c r="D21" s="55">
        <f>'Г15'!C3</f>
        <v>0</v>
      </c>
      <c r="E21" s="24">
        <f>'Г15'!B40</f>
        <v>0</v>
      </c>
      <c r="F21" s="25">
        <v>0</v>
      </c>
      <c r="G21" s="25">
        <v>0</v>
      </c>
      <c r="H21" s="25">
        <v>0</v>
      </c>
      <c r="I21" s="25">
        <v>0</v>
      </c>
      <c r="J21" s="25">
        <v>0</v>
      </c>
      <c r="K21" s="25">
        <v>0</v>
      </c>
      <c r="L21" s="25">
        <v>0</v>
      </c>
      <c r="M21" s="12"/>
      <c r="N21" s="12"/>
    </row>
    <row r="22" spans="1:14" ht="15" hidden="1">
      <c r="A22" s="25">
        <v>16</v>
      </c>
      <c r="B22" s="25">
        <f>'Г16'!B6</f>
        <v>0</v>
      </c>
      <c r="C22" s="25">
        <f>'Г16'!B3</f>
        <v>0</v>
      </c>
      <c r="D22" s="55">
        <f>'Г16'!C3</f>
        <v>0</v>
      </c>
      <c r="E22" s="24">
        <f>'Г16'!B40</f>
        <v>0</v>
      </c>
      <c r="F22" s="25">
        <v>0</v>
      </c>
      <c r="G22" s="25">
        <v>0</v>
      </c>
      <c r="H22" s="25">
        <v>0</v>
      </c>
      <c r="I22" s="25">
        <v>0</v>
      </c>
      <c r="J22" s="25">
        <v>0</v>
      </c>
      <c r="K22" s="25">
        <v>0</v>
      </c>
      <c r="L22" s="25">
        <v>0</v>
      </c>
      <c r="M22" s="12"/>
      <c r="N22" s="12"/>
    </row>
    <row r="23" spans="1:14" ht="15" hidden="1">
      <c r="A23" s="25">
        <v>17</v>
      </c>
      <c r="B23" s="25">
        <f>'Г17'!B6</f>
        <v>0</v>
      </c>
      <c r="C23" s="25">
        <f>'Г17'!B3</f>
        <v>0</v>
      </c>
      <c r="D23" s="55">
        <f>'Г17'!C3</f>
        <v>0</v>
      </c>
      <c r="E23" s="24">
        <f>'Г17'!B40</f>
        <v>0</v>
      </c>
      <c r="F23" s="25">
        <v>0</v>
      </c>
      <c r="G23" s="25">
        <v>0</v>
      </c>
      <c r="H23" s="25">
        <v>0</v>
      </c>
      <c r="I23" s="25">
        <v>0</v>
      </c>
      <c r="J23" s="25">
        <v>0</v>
      </c>
      <c r="K23" s="25">
        <v>0</v>
      </c>
      <c r="L23" s="25">
        <v>0</v>
      </c>
      <c r="M23" s="12"/>
      <c r="N23" s="12"/>
    </row>
    <row r="24" spans="1:14" ht="15" hidden="1">
      <c r="A24" s="25">
        <v>18</v>
      </c>
      <c r="B24" s="25">
        <f>'Г18'!B6</f>
        <v>0</v>
      </c>
      <c r="C24" s="25">
        <f>'Г18'!B3</f>
        <v>0</v>
      </c>
      <c r="D24" s="55">
        <f>'Г18'!C3</f>
        <v>0</v>
      </c>
      <c r="E24" s="24">
        <f>'Г18'!B40</f>
        <v>0</v>
      </c>
      <c r="F24" s="25">
        <v>0</v>
      </c>
      <c r="G24" s="25">
        <v>0</v>
      </c>
      <c r="H24" s="25">
        <v>0</v>
      </c>
      <c r="I24" s="25">
        <v>0</v>
      </c>
      <c r="J24" s="25">
        <v>0</v>
      </c>
      <c r="K24" s="25">
        <v>0</v>
      </c>
      <c r="L24" s="25">
        <v>0</v>
      </c>
      <c r="M24" s="12"/>
      <c r="N24" s="12"/>
    </row>
    <row r="25" spans="1:14" ht="15" hidden="1">
      <c r="A25" s="25">
        <v>19</v>
      </c>
      <c r="B25" s="25">
        <f>'Г19'!B6</f>
        <v>0</v>
      </c>
      <c r="C25" s="25">
        <f>'Г19'!B3</f>
        <v>0</v>
      </c>
      <c r="D25" s="55">
        <f>'Г19'!C3</f>
        <v>0</v>
      </c>
      <c r="E25" s="24">
        <f>'Г19'!B40</f>
        <v>0</v>
      </c>
      <c r="F25" s="25">
        <v>0</v>
      </c>
      <c r="G25" s="25">
        <v>0</v>
      </c>
      <c r="H25" s="25">
        <v>0</v>
      </c>
      <c r="I25" s="25">
        <v>0</v>
      </c>
      <c r="J25" s="25">
        <v>0</v>
      </c>
      <c r="K25" s="25">
        <v>0</v>
      </c>
      <c r="L25" s="25">
        <v>0</v>
      </c>
      <c r="M25" s="12"/>
      <c r="N25" s="12"/>
    </row>
    <row r="26" spans="1:14" ht="15" hidden="1">
      <c r="A26" s="25">
        <v>20</v>
      </c>
      <c r="B26" s="25">
        <f>'Г20'!B6</f>
        <v>0</v>
      </c>
      <c r="C26" s="25">
        <f>'Г20'!B3</f>
        <v>0</v>
      </c>
      <c r="D26" s="55">
        <f>'Г20'!C3</f>
        <v>0</v>
      </c>
      <c r="E26" s="24">
        <f>'Г20'!B40</f>
        <v>0</v>
      </c>
      <c r="F26" s="25">
        <v>0</v>
      </c>
      <c r="G26" s="25">
        <v>0</v>
      </c>
      <c r="H26" s="25">
        <v>0</v>
      </c>
      <c r="I26" s="25">
        <v>0</v>
      </c>
      <c r="J26" s="25">
        <v>0</v>
      </c>
      <c r="K26" s="25">
        <v>0</v>
      </c>
      <c r="L26" s="25">
        <v>0</v>
      </c>
      <c r="M26" s="12"/>
      <c r="N26" s="12"/>
    </row>
    <row r="27" spans="1:14" ht="15" hidden="1">
      <c r="A27" s="25">
        <v>21</v>
      </c>
      <c r="B27" s="25">
        <f>'Г21'!B6</f>
        <v>0</v>
      </c>
      <c r="C27" s="25">
        <f>'Г21'!B3</f>
        <v>0</v>
      </c>
      <c r="D27" s="55">
        <f>'Г21'!C3</f>
        <v>0</v>
      </c>
      <c r="E27" s="24">
        <f>'Г21'!B40</f>
        <v>0</v>
      </c>
      <c r="F27" s="25">
        <v>0</v>
      </c>
      <c r="G27" s="25">
        <v>0</v>
      </c>
      <c r="H27" s="25">
        <v>0</v>
      </c>
      <c r="I27" s="25">
        <v>0</v>
      </c>
      <c r="J27" s="25">
        <v>0</v>
      </c>
      <c r="K27" s="25">
        <v>0</v>
      </c>
      <c r="L27" s="25">
        <v>0</v>
      </c>
      <c r="M27" s="12"/>
      <c r="N27" s="12"/>
    </row>
    <row r="28" spans="1:14" ht="15" hidden="1">
      <c r="A28" s="25">
        <v>22</v>
      </c>
      <c r="B28" s="25">
        <f>'Г22'!B6</f>
        <v>0</v>
      </c>
      <c r="C28" s="25">
        <f>'Г22'!B3</f>
        <v>0</v>
      </c>
      <c r="D28" s="55">
        <f>'Г22'!C3</f>
        <v>0</v>
      </c>
      <c r="E28" s="24">
        <f>'Г22'!B40</f>
        <v>0</v>
      </c>
      <c r="F28" s="25">
        <v>0</v>
      </c>
      <c r="G28" s="25">
        <v>0</v>
      </c>
      <c r="H28" s="25">
        <v>0</v>
      </c>
      <c r="I28" s="25">
        <v>0</v>
      </c>
      <c r="J28" s="25">
        <v>0</v>
      </c>
      <c r="K28" s="25">
        <v>0</v>
      </c>
      <c r="L28" s="25">
        <v>0</v>
      </c>
      <c r="M28" s="12"/>
      <c r="N28" s="12"/>
    </row>
    <row r="29" spans="1:14" ht="15" hidden="1">
      <c r="A29" s="25">
        <v>23</v>
      </c>
      <c r="B29" s="25">
        <f>'Г23'!B6</f>
        <v>0</v>
      </c>
      <c r="C29" s="25">
        <f>'Г23'!B3</f>
        <v>0</v>
      </c>
      <c r="D29" s="55">
        <f>'Г23'!C3</f>
        <v>0</v>
      </c>
      <c r="E29" s="24">
        <f>'Г23'!B40</f>
        <v>0</v>
      </c>
      <c r="F29" s="25">
        <v>0</v>
      </c>
      <c r="G29" s="25">
        <v>0</v>
      </c>
      <c r="H29" s="25">
        <v>0</v>
      </c>
      <c r="I29" s="25">
        <v>0</v>
      </c>
      <c r="J29" s="25">
        <v>0</v>
      </c>
      <c r="K29" s="25">
        <v>0</v>
      </c>
      <c r="L29" s="25">
        <v>0</v>
      </c>
      <c r="M29" s="12"/>
      <c r="N29" s="12"/>
    </row>
    <row r="30" spans="1:14" ht="15" hidden="1">
      <c r="A30" s="25">
        <v>24</v>
      </c>
      <c r="B30" s="25">
        <f>'Г24'!B6</f>
        <v>0</v>
      </c>
      <c r="C30" s="25">
        <f>'Г24'!B3</f>
        <v>0</v>
      </c>
      <c r="D30" s="55">
        <f>'Г24'!C3</f>
        <v>0</v>
      </c>
      <c r="E30" s="24">
        <f>'Г24'!B40</f>
        <v>0</v>
      </c>
      <c r="F30" s="25">
        <v>0</v>
      </c>
      <c r="G30" s="25">
        <v>0</v>
      </c>
      <c r="H30" s="25">
        <v>0</v>
      </c>
      <c r="I30" s="25">
        <v>0</v>
      </c>
      <c r="J30" s="25">
        <v>0</v>
      </c>
      <c r="K30" s="25">
        <v>0</v>
      </c>
      <c r="L30" s="25">
        <v>0</v>
      </c>
      <c r="M30" s="12"/>
      <c r="N30" s="12"/>
    </row>
    <row r="31" spans="1:14" ht="15" hidden="1">
      <c r="A31" s="25">
        <v>25</v>
      </c>
      <c r="B31" s="25">
        <f>'Г25'!B6</f>
        <v>0</v>
      </c>
      <c r="C31" s="25">
        <f>'Г25'!B3</f>
        <v>0</v>
      </c>
      <c r="D31" s="55">
        <f>'Г25'!C3</f>
        <v>0</v>
      </c>
      <c r="E31" s="24">
        <f>'Г25'!B40</f>
        <v>0</v>
      </c>
      <c r="F31" s="25">
        <v>0</v>
      </c>
      <c r="G31" s="25">
        <v>0</v>
      </c>
      <c r="H31" s="25">
        <v>0</v>
      </c>
      <c r="I31" s="25">
        <v>0</v>
      </c>
      <c r="J31" s="25">
        <v>0</v>
      </c>
      <c r="K31" s="25">
        <v>0</v>
      </c>
      <c r="L31" s="25">
        <v>0</v>
      </c>
      <c r="M31" s="12"/>
      <c r="N31" s="12"/>
    </row>
    <row r="32" spans="1:14" ht="15">
      <c r="A32" s="12"/>
      <c r="B32" s="12"/>
      <c r="C32" s="12"/>
      <c r="D32" s="12"/>
      <c r="E32" s="12"/>
      <c r="F32" s="12"/>
      <c r="G32" s="12"/>
      <c r="H32" s="12"/>
      <c r="I32" s="12"/>
      <c r="J32" s="12"/>
      <c r="K32" s="12"/>
      <c r="L32" s="12"/>
      <c r="M32" s="12"/>
      <c r="N32" s="12"/>
    </row>
    <row r="33" spans="1:14" ht="15">
      <c r="A33" s="12"/>
      <c r="B33" s="12"/>
      <c r="C33" s="12"/>
      <c r="D33" s="12"/>
      <c r="E33" s="12"/>
      <c r="F33" s="12"/>
      <c r="G33" s="12"/>
      <c r="H33" s="12"/>
      <c r="I33" s="12"/>
      <c r="J33" s="12"/>
      <c r="K33" s="12"/>
      <c r="L33" s="12"/>
      <c r="M33" s="12"/>
      <c r="N33" s="12"/>
    </row>
    <row r="34" spans="1:14" ht="15">
      <c r="A34" s="12"/>
      <c r="B34" s="12"/>
      <c r="C34" s="12"/>
      <c r="D34" s="12"/>
      <c r="E34" s="12"/>
      <c r="F34" s="12"/>
      <c r="G34" s="12"/>
      <c r="H34" s="12"/>
      <c r="I34" s="12"/>
      <c r="J34" s="12"/>
      <c r="K34" s="12"/>
      <c r="L34" s="12"/>
      <c r="M34" s="12"/>
      <c r="N34" s="12"/>
    </row>
    <row r="35" spans="1:14" ht="15">
      <c r="A35" s="12"/>
      <c r="B35" s="12"/>
      <c r="C35" s="12"/>
      <c r="D35" s="12"/>
      <c r="E35" s="12"/>
      <c r="F35" s="12"/>
      <c r="G35" s="12"/>
      <c r="H35" s="12"/>
      <c r="I35" s="12"/>
      <c r="J35" s="12"/>
      <c r="K35" s="12"/>
      <c r="L35" s="12"/>
      <c r="M35" s="12"/>
      <c r="N35" s="12"/>
    </row>
    <row r="36" spans="1:14" ht="15">
      <c r="A36" s="12"/>
      <c r="B36" s="12"/>
      <c r="C36" s="12"/>
      <c r="D36" s="12"/>
      <c r="E36" s="12"/>
      <c r="F36" s="12"/>
      <c r="G36" s="12"/>
      <c r="H36" s="12"/>
      <c r="I36" s="12"/>
      <c r="J36" s="12"/>
      <c r="K36" s="12"/>
      <c r="L36" s="12"/>
      <c r="M36" s="12"/>
      <c r="N36" s="12"/>
    </row>
  </sheetData>
  <sheetProtection/>
  <mergeCells count="14">
    <mergeCell ref="F5:F6"/>
    <mergeCell ref="E5:E6"/>
    <mergeCell ref="A3:L3"/>
    <mergeCell ref="A4:L4"/>
    <mergeCell ref="D5:D6"/>
    <mergeCell ref="C5:C6"/>
    <mergeCell ref="B5:B6"/>
    <mergeCell ref="A5:A6"/>
    <mergeCell ref="A1:L1"/>
    <mergeCell ref="A2:L2"/>
    <mergeCell ref="H5:J5"/>
    <mergeCell ref="L5:L6"/>
    <mergeCell ref="K5:K6"/>
    <mergeCell ref="G5:G6"/>
  </mergeCells>
  <printOptions/>
  <pageMargins left="0.5118110236220472" right="0.31496062992125984" top="0.5511811023622047" bottom="0.35433070866141736" header="0.31496062992125984" footer="0.31496062992125984"/>
  <pageSetup horizontalDpi="600" verticalDpi="600" orientation="landscape" paperSize="9" scale="90" r:id="rId1"/>
</worksheet>
</file>

<file path=xl/worksheets/sheet30.xml><?xml version="1.0" encoding="utf-8"?>
<worksheet xmlns="http://schemas.openxmlformats.org/spreadsheetml/2006/main" xmlns:r="http://schemas.openxmlformats.org/officeDocument/2006/relationships">
  <dimension ref="A1:D52"/>
  <sheetViews>
    <sheetView zoomScalePageLayoutView="0" workbookViewId="0" topLeftCell="A1">
      <selection activeCell="B5" sqref="B5"/>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53" t="s">
        <v>122</v>
      </c>
    </row>
    <row r="2" spans="1:4" ht="15">
      <c r="A2" s="2" t="s">
        <v>0</v>
      </c>
      <c r="B2" s="2"/>
      <c r="C2" s="1"/>
      <c r="D2" s="1"/>
    </row>
    <row r="3" spans="1:4" ht="15">
      <c r="A3" s="2" t="s">
        <v>43</v>
      </c>
      <c r="B3" s="16"/>
      <c r="C3" s="54"/>
      <c r="D3" s="1"/>
    </row>
    <row r="4" spans="1:4" ht="15">
      <c r="A4" s="2" t="s">
        <v>1</v>
      </c>
      <c r="B4" s="3"/>
      <c r="C4" s="1"/>
      <c r="D4" s="1"/>
    </row>
    <row r="5" spans="1:4" ht="45">
      <c r="A5" s="2" t="s">
        <v>2</v>
      </c>
      <c r="B5" s="2"/>
      <c r="C5" s="1"/>
      <c r="D5" s="14">
        <f>CONCATENATE(B6,B5)</f>
      </c>
    </row>
    <row r="6" spans="1:4" ht="15">
      <c r="A6" s="2" t="s">
        <v>3</v>
      </c>
      <c r="B6" s="2"/>
      <c r="C6" s="1"/>
      <c r="D6" s="15"/>
    </row>
    <row r="7" spans="1:4" ht="15">
      <c r="A7" s="2" t="s">
        <v>4</v>
      </c>
      <c r="B7" s="2"/>
      <c r="C7" s="1"/>
      <c r="D7" s="1"/>
    </row>
    <row r="8" spans="1:4" ht="15">
      <c r="A8" s="2" t="s">
        <v>5</v>
      </c>
      <c r="B8" s="3"/>
      <c r="C8" s="1"/>
      <c r="D8" s="1"/>
    </row>
    <row r="9" spans="1:4" ht="15">
      <c r="A9" s="2" t="s">
        <v>6</v>
      </c>
      <c r="B9" s="39"/>
      <c r="C9" s="1"/>
      <c r="D9" s="1"/>
    </row>
    <row r="10" spans="1:4" ht="15" customHeight="1">
      <c r="A10" s="149" t="s">
        <v>87</v>
      </c>
      <c r="B10" s="40"/>
      <c r="C10" s="1"/>
      <c r="D10" s="148">
        <f>CONCATENATE(B10,B11,B12,B13,B14,B15,B16,B17,B18,B19,B20,B21,B22,B23,B24,B25,B26,B27,B28,B29,B30,B31,B32,B33,B34,B35,B36,B37,B38,B39)</f>
      </c>
    </row>
    <row r="11" spans="1:4" ht="15">
      <c r="A11" s="150"/>
      <c r="B11" s="2"/>
      <c r="C11" s="1"/>
      <c r="D11" s="148"/>
    </row>
    <row r="12" spans="1:4" ht="15">
      <c r="A12" s="150"/>
      <c r="B12" s="41"/>
      <c r="C12" s="1"/>
      <c r="D12" s="148"/>
    </row>
    <row r="13" spans="1:4" ht="15">
      <c r="A13" s="150"/>
      <c r="B13" s="2"/>
      <c r="C13" s="1"/>
      <c r="D13" s="148"/>
    </row>
    <row r="14" spans="1:4" ht="15">
      <c r="A14" s="150"/>
      <c r="B14" s="2"/>
      <c r="C14" s="1"/>
      <c r="D14" s="148"/>
    </row>
    <row r="15" spans="1:4" ht="15">
      <c r="A15" s="150"/>
      <c r="B15" s="2"/>
      <c r="C15" s="1"/>
      <c r="D15" s="148"/>
    </row>
    <row r="16" spans="1:4" ht="15">
      <c r="A16" s="150"/>
      <c r="B16" s="2"/>
      <c r="C16" s="1"/>
      <c r="D16" s="148"/>
    </row>
    <row r="17" spans="1:4" ht="15">
      <c r="A17" s="150"/>
      <c r="B17" s="2"/>
      <c r="C17" s="1"/>
      <c r="D17" s="148"/>
    </row>
    <row r="18" spans="1:4" ht="15">
      <c r="A18" s="150"/>
      <c r="B18" s="2"/>
      <c r="C18" s="1"/>
      <c r="D18" s="4"/>
    </row>
    <row r="19" spans="1:4" ht="15">
      <c r="A19" s="150"/>
      <c r="B19" s="2"/>
      <c r="C19" s="1"/>
      <c r="D19" s="4"/>
    </row>
    <row r="20" spans="1:4" ht="94.5" customHeight="1" hidden="1">
      <c r="A20" s="150"/>
      <c r="B20" s="2"/>
      <c r="C20" s="1"/>
      <c r="D20" s="4"/>
    </row>
    <row r="21" spans="1:4" ht="108" customHeight="1" hidden="1">
      <c r="A21" s="150"/>
      <c r="B21" s="41"/>
      <c r="C21" s="1"/>
      <c r="D21" s="4"/>
    </row>
    <row r="22" spans="1:4" ht="135" customHeight="1" hidden="1">
      <c r="A22" s="150"/>
      <c r="B22" s="2"/>
      <c r="C22" s="1"/>
      <c r="D22" s="4"/>
    </row>
    <row r="23" spans="1:4" ht="108" customHeight="1" hidden="1">
      <c r="A23" s="150"/>
      <c r="B23" s="2"/>
      <c r="C23" s="1"/>
      <c r="D23" s="4"/>
    </row>
    <row r="24" spans="1:4" ht="108" customHeight="1" hidden="1">
      <c r="A24" s="150"/>
      <c r="B24" s="2"/>
      <c r="C24" s="1"/>
      <c r="D24" s="4"/>
    </row>
    <row r="25" spans="1:4" ht="121.5" customHeight="1" hidden="1">
      <c r="A25" s="150"/>
      <c r="B25" s="41"/>
      <c r="C25" s="1"/>
      <c r="D25" s="4"/>
    </row>
    <row r="26" spans="1:4" ht="108" customHeight="1" hidden="1">
      <c r="A26" s="150"/>
      <c r="B26" s="41"/>
      <c r="C26" s="1"/>
      <c r="D26" s="4"/>
    </row>
    <row r="27" spans="1:4" ht="121.5" customHeight="1" hidden="1">
      <c r="A27" s="150"/>
      <c r="B27" s="2"/>
      <c r="C27" s="1"/>
      <c r="D27" s="4"/>
    </row>
    <row r="28" spans="1:4" ht="135" customHeight="1" hidden="1">
      <c r="A28" s="150"/>
      <c r="B28" s="2"/>
      <c r="C28" s="1"/>
      <c r="D28" s="4"/>
    </row>
    <row r="29" spans="1:4" ht="15" customHeight="1" hidden="1">
      <c r="A29" s="150"/>
      <c r="B29" s="2"/>
      <c r="C29" s="1"/>
      <c r="D29" s="4"/>
    </row>
    <row r="30" spans="1:4" ht="15" customHeight="1" hidden="1">
      <c r="A30" s="150"/>
      <c r="B30" s="2"/>
      <c r="C30" s="1"/>
      <c r="D30" s="4"/>
    </row>
    <row r="31" spans="1:4" ht="15" customHeight="1" hidden="1">
      <c r="A31" s="150"/>
      <c r="B31" s="2"/>
      <c r="C31" s="1"/>
      <c r="D31" s="4"/>
    </row>
    <row r="32" spans="1:4" ht="15" customHeight="1" hidden="1">
      <c r="A32" s="150"/>
      <c r="B32" s="2"/>
      <c r="C32" s="1"/>
      <c r="D32" s="4"/>
    </row>
    <row r="33" spans="1:4" ht="15" customHeight="1" hidden="1">
      <c r="A33" s="150"/>
      <c r="B33" s="2"/>
      <c r="C33" s="1"/>
      <c r="D33" s="4"/>
    </row>
    <row r="34" spans="1:4" ht="15" customHeight="1" hidden="1">
      <c r="A34" s="150"/>
      <c r="B34" s="2"/>
      <c r="C34" s="1"/>
      <c r="D34" s="4"/>
    </row>
    <row r="35" spans="1:4" ht="15" customHeight="1" hidden="1">
      <c r="A35" s="150"/>
      <c r="B35" s="2"/>
      <c r="C35" s="1"/>
      <c r="D35" s="4"/>
    </row>
    <row r="36" spans="1:4" ht="15" customHeight="1" hidden="1">
      <c r="A36" s="150"/>
      <c r="B36" s="2"/>
      <c r="C36" s="1"/>
      <c r="D36" s="4"/>
    </row>
    <row r="37" spans="1:4" ht="15" customHeight="1" hidden="1">
      <c r="A37" s="150"/>
      <c r="B37" s="2"/>
      <c r="C37" s="1"/>
      <c r="D37" s="4"/>
    </row>
    <row r="38" spans="1:4" ht="15" customHeight="1" hidden="1">
      <c r="A38" s="150"/>
      <c r="B38" s="2"/>
      <c r="C38" s="1"/>
      <c r="D38" s="4"/>
    </row>
    <row r="39" spans="1:4" ht="15" customHeight="1" hidden="1">
      <c r="A39" s="151"/>
      <c r="B39" s="2"/>
      <c r="C39" s="1"/>
      <c r="D39" s="4"/>
    </row>
    <row r="40" spans="1:4" ht="30">
      <c r="A40" s="2" t="s">
        <v>89</v>
      </c>
      <c r="B40" s="2"/>
      <c r="C40" s="1"/>
      <c r="D40" s="4"/>
    </row>
    <row r="41" spans="1:4" ht="45">
      <c r="A41" s="2" t="s">
        <v>42</v>
      </c>
      <c r="B41" s="2"/>
      <c r="C41" s="1"/>
      <c r="D41" s="35"/>
    </row>
    <row r="42" spans="1:4" ht="15">
      <c r="A42" s="147" t="s">
        <v>88</v>
      </c>
      <c r="B42" s="2"/>
      <c r="C42" s="1"/>
      <c r="D42" s="4"/>
    </row>
    <row r="43" spans="1:4" ht="15">
      <c r="A43" s="147"/>
      <c r="B43" s="2"/>
      <c r="C43" s="1"/>
      <c r="D43" s="4"/>
    </row>
    <row r="44" spans="1:4" ht="30">
      <c r="A44" s="2" t="s">
        <v>7</v>
      </c>
      <c r="B44" s="2"/>
      <c r="C44" s="1"/>
      <c r="D44" s="1"/>
    </row>
    <row r="45" spans="1:4" ht="15">
      <c r="A45" s="2" t="s">
        <v>8</v>
      </c>
      <c r="B45" s="2"/>
      <c r="C45" s="1"/>
      <c r="D45" s="1"/>
    </row>
    <row r="46" spans="1:4" ht="15">
      <c r="A46" s="2" t="s">
        <v>9</v>
      </c>
      <c r="B46" s="2"/>
      <c r="C46" s="1"/>
      <c r="D46" s="1"/>
    </row>
    <row r="47" spans="1:4" ht="30">
      <c r="A47" s="2" t="s">
        <v>10</v>
      </c>
      <c r="B47" s="2"/>
      <c r="C47" s="1"/>
      <c r="D47" s="1"/>
    </row>
    <row r="48" spans="1:4" ht="15">
      <c r="A48" s="2" t="s">
        <v>11</v>
      </c>
      <c r="B48" s="2"/>
      <c r="C48" s="1"/>
      <c r="D48" s="1"/>
    </row>
    <row r="49" spans="1:4" ht="15">
      <c r="A49" s="2" t="s">
        <v>12</v>
      </c>
      <c r="B49" s="2"/>
      <c r="C49" s="1"/>
      <c r="D49" s="1"/>
    </row>
    <row r="50" spans="1:4" ht="30">
      <c r="A50" s="2" t="s">
        <v>13</v>
      </c>
      <c r="B50" s="2"/>
      <c r="C50" s="1"/>
      <c r="D50" s="1"/>
    </row>
    <row r="51" spans="1:4" ht="30">
      <c r="A51" s="2" t="s">
        <v>14</v>
      </c>
      <c r="B51" s="2"/>
      <c r="C51" s="1"/>
      <c r="D51" s="1"/>
    </row>
    <row r="52" spans="1:4" ht="30">
      <c r="A52" s="2" t="s">
        <v>15</v>
      </c>
      <c r="B52" s="2"/>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D52"/>
  <sheetViews>
    <sheetView zoomScalePageLayoutView="0" workbookViewId="0" topLeftCell="A1">
      <selection activeCell="B6" sqref="B6"/>
    </sheetView>
  </sheetViews>
  <sheetFormatPr defaultColWidth="9.140625" defaultRowHeight="15"/>
  <cols>
    <col min="1" max="1" width="58.8515625" style="0" customWidth="1"/>
    <col min="2" max="2" width="44.7109375" style="0" customWidth="1"/>
    <col min="3" max="3" width="5.7109375" style="0" customWidth="1"/>
    <col min="4" max="4" width="36.7109375" style="0" customWidth="1"/>
  </cols>
  <sheetData>
    <row r="1" ht="30">
      <c r="C1" s="53" t="s">
        <v>122</v>
      </c>
    </row>
    <row r="2" spans="1:4" ht="15">
      <c r="A2" s="2" t="s">
        <v>0</v>
      </c>
      <c r="B2" s="2"/>
      <c r="C2" s="1"/>
      <c r="D2" s="1"/>
    </row>
    <row r="3" spans="1:4" ht="15">
      <c r="A3" s="2" t="s">
        <v>43</v>
      </c>
      <c r="B3" s="16"/>
      <c r="C3" s="54"/>
      <c r="D3" s="1"/>
    </row>
    <row r="4" spans="1:4" ht="15">
      <c r="A4" s="2" t="s">
        <v>1</v>
      </c>
      <c r="B4" s="3"/>
      <c r="C4" s="1"/>
      <c r="D4" s="1"/>
    </row>
    <row r="5" spans="1:4" ht="45">
      <c r="A5" s="2" t="s">
        <v>2</v>
      </c>
      <c r="B5" s="2"/>
      <c r="C5" s="1"/>
      <c r="D5" s="14">
        <f>CONCATENATE(B6,B5)</f>
      </c>
    </row>
    <row r="6" spans="1:4" ht="15">
      <c r="A6" s="2" t="s">
        <v>3</v>
      </c>
      <c r="B6" s="2"/>
      <c r="C6" s="1"/>
      <c r="D6" s="15"/>
    </row>
    <row r="7" spans="1:4" ht="15">
      <c r="A7" s="2" t="s">
        <v>4</v>
      </c>
      <c r="B7" s="2"/>
      <c r="C7" s="1"/>
      <c r="D7" s="1"/>
    </row>
    <row r="8" spans="1:4" ht="15">
      <c r="A8" s="2" t="s">
        <v>5</v>
      </c>
      <c r="B8" s="3"/>
      <c r="C8" s="1"/>
      <c r="D8" s="1"/>
    </row>
    <row r="9" spans="1:4" ht="15">
      <c r="A9" s="2" t="s">
        <v>6</v>
      </c>
      <c r="B9" s="50"/>
      <c r="C9" s="1"/>
      <c r="D9" s="1"/>
    </row>
    <row r="10" spans="1:4" ht="15">
      <c r="A10" s="149" t="s">
        <v>87</v>
      </c>
      <c r="B10" s="2"/>
      <c r="C10" s="1"/>
      <c r="D10" s="148">
        <f>CONCATENATE(B10,B11,B12,B13,B14,B15,B16,B17,B18,B19,B20,B21,B22,B23,B24,B25,B26,B27,B28,B29,B30,B31,B32,B33,B34,B35,B36,B37,B38,B39)</f>
      </c>
    </row>
    <row r="11" spans="1:4" ht="15">
      <c r="A11" s="150"/>
      <c r="B11" s="2"/>
      <c r="C11" s="1"/>
      <c r="D11" s="148"/>
    </row>
    <row r="12" spans="1:4" ht="15">
      <c r="A12" s="150"/>
      <c r="B12" s="2"/>
      <c r="C12" s="1"/>
      <c r="D12" s="148"/>
    </row>
    <row r="13" spans="1:4" ht="15">
      <c r="A13" s="150"/>
      <c r="B13" s="2"/>
      <c r="C13" s="1"/>
      <c r="D13" s="148"/>
    </row>
    <row r="14" spans="1:4" ht="15">
      <c r="A14" s="150"/>
      <c r="B14" s="2"/>
      <c r="C14" s="1"/>
      <c r="D14" s="148"/>
    </row>
    <row r="15" spans="1:4" ht="15">
      <c r="A15" s="150"/>
      <c r="B15" s="2"/>
      <c r="C15" s="1"/>
      <c r="D15" s="148"/>
    </row>
    <row r="16" spans="1:4" ht="15">
      <c r="A16" s="150"/>
      <c r="B16" s="2"/>
      <c r="C16" s="1"/>
      <c r="D16" s="148"/>
    </row>
    <row r="17" spans="1:4" ht="15">
      <c r="A17" s="150"/>
      <c r="B17" s="2"/>
      <c r="C17" s="1"/>
      <c r="D17" s="148"/>
    </row>
    <row r="18" spans="1:4" ht="15">
      <c r="A18" s="150"/>
      <c r="B18" s="2"/>
      <c r="C18" s="1"/>
      <c r="D18" s="4"/>
    </row>
    <row r="19" spans="1:4" ht="15">
      <c r="A19" s="150"/>
      <c r="B19" s="2"/>
      <c r="C19" s="1"/>
      <c r="D19" s="4"/>
    </row>
    <row r="20" spans="1:4" ht="15" hidden="1">
      <c r="A20" s="150"/>
      <c r="B20" s="2"/>
      <c r="C20" s="1"/>
      <c r="D20" s="4"/>
    </row>
    <row r="21" spans="1:4" ht="15" hidden="1">
      <c r="A21" s="150"/>
      <c r="B21" s="41"/>
      <c r="C21" s="1"/>
      <c r="D21" s="4"/>
    </row>
    <row r="22" spans="1:4" ht="15" hidden="1">
      <c r="A22" s="150"/>
      <c r="B22" s="2"/>
      <c r="C22" s="1"/>
      <c r="D22" s="4"/>
    </row>
    <row r="23" spans="1:4" ht="15" hidden="1">
      <c r="A23" s="150"/>
      <c r="B23" s="2"/>
      <c r="C23" s="1"/>
      <c r="D23" s="4"/>
    </row>
    <row r="24" spans="1:4" ht="15" hidden="1">
      <c r="A24" s="150"/>
      <c r="B24" s="2"/>
      <c r="C24" s="1"/>
      <c r="D24" s="4"/>
    </row>
    <row r="25" spans="1:4" ht="15" hidden="1">
      <c r="A25" s="150"/>
      <c r="B25" s="41"/>
      <c r="C25" s="1"/>
      <c r="D25" s="4"/>
    </row>
    <row r="26" spans="1:4" ht="15" hidden="1">
      <c r="A26" s="150"/>
      <c r="B26" s="41"/>
      <c r="C26" s="1"/>
      <c r="D26" s="4"/>
    </row>
    <row r="27" spans="1:4" ht="15" hidden="1">
      <c r="A27" s="150"/>
      <c r="B27" s="2"/>
      <c r="C27" s="1"/>
      <c r="D27" s="4"/>
    </row>
    <row r="28" spans="1:4" ht="15" hidden="1">
      <c r="A28" s="150"/>
      <c r="B28" s="2"/>
      <c r="C28" s="1"/>
      <c r="D28" s="4"/>
    </row>
    <row r="29" spans="1:4" ht="15" hidden="1">
      <c r="A29" s="150"/>
      <c r="B29" s="2"/>
      <c r="C29" s="1"/>
      <c r="D29" s="4"/>
    </row>
    <row r="30" spans="1:4" ht="15" hidden="1">
      <c r="A30" s="150"/>
      <c r="B30" s="2"/>
      <c r="C30" s="1"/>
      <c r="D30" s="4"/>
    </row>
    <row r="31" spans="1:4" ht="15" hidden="1">
      <c r="A31" s="150"/>
      <c r="B31" s="2"/>
      <c r="C31" s="1"/>
      <c r="D31" s="4"/>
    </row>
    <row r="32" spans="1:4" ht="15" hidden="1">
      <c r="A32" s="150"/>
      <c r="B32" s="2"/>
      <c r="C32" s="1"/>
      <c r="D32" s="4"/>
    </row>
    <row r="33" spans="1:4" ht="15" hidden="1">
      <c r="A33" s="150"/>
      <c r="B33" s="2"/>
      <c r="C33" s="1"/>
      <c r="D33" s="4"/>
    </row>
    <row r="34" spans="1:4" ht="15" hidden="1">
      <c r="A34" s="150"/>
      <c r="B34" s="2"/>
      <c r="C34" s="1"/>
      <c r="D34" s="4"/>
    </row>
    <row r="35" spans="1:4" ht="15" hidden="1">
      <c r="A35" s="150"/>
      <c r="B35" s="2"/>
      <c r="C35" s="1"/>
      <c r="D35" s="4"/>
    </row>
    <row r="36" spans="1:4" ht="15" hidden="1">
      <c r="A36" s="150"/>
      <c r="B36" s="2"/>
      <c r="C36" s="1"/>
      <c r="D36" s="4"/>
    </row>
    <row r="37" spans="1:4" ht="15" hidden="1">
      <c r="A37" s="150"/>
      <c r="B37" s="2"/>
      <c r="C37" s="1"/>
      <c r="D37" s="4"/>
    </row>
    <row r="38" spans="1:4" ht="15" hidden="1">
      <c r="A38" s="150"/>
      <c r="B38" s="2"/>
      <c r="C38" s="1"/>
      <c r="D38" s="4"/>
    </row>
    <row r="39" spans="1:4" ht="15" hidden="1">
      <c r="A39" s="151"/>
      <c r="B39" s="2"/>
      <c r="C39" s="1"/>
      <c r="D39" s="4"/>
    </row>
    <row r="40" spans="1:4" ht="30">
      <c r="A40" s="2" t="s">
        <v>89</v>
      </c>
      <c r="B40" s="2"/>
      <c r="C40" s="1"/>
      <c r="D40" s="4"/>
    </row>
    <row r="41" spans="1:4" ht="45">
      <c r="A41" s="2" t="s">
        <v>42</v>
      </c>
      <c r="B41" s="2"/>
      <c r="C41" s="1"/>
      <c r="D41" s="35"/>
    </row>
    <row r="42" spans="1:4" ht="15">
      <c r="A42" s="147" t="s">
        <v>88</v>
      </c>
      <c r="B42" s="2"/>
      <c r="C42" s="1"/>
      <c r="D42" s="4"/>
    </row>
    <row r="43" spans="1:4" ht="15">
      <c r="A43" s="147"/>
      <c r="B43" s="2"/>
      <c r="C43" s="1"/>
      <c r="D43" s="4"/>
    </row>
    <row r="44" spans="1:4" ht="30">
      <c r="A44" s="2" t="s">
        <v>7</v>
      </c>
      <c r="B44" s="2"/>
      <c r="C44" s="1"/>
      <c r="D44" s="1"/>
    </row>
    <row r="45" spans="1:4" ht="15">
      <c r="A45" s="2" t="s">
        <v>8</v>
      </c>
      <c r="B45" s="2"/>
      <c r="C45" s="1"/>
      <c r="D45" s="1"/>
    </row>
    <row r="46" spans="1:4" ht="15">
      <c r="A46" s="2" t="s">
        <v>9</v>
      </c>
      <c r="B46" s="2"/>
      <c r="C46" s="1"/>
      <c r="D46" s="1"/>
    </row>
    <row r="47" spans="1:4" ht="30">
      <c r="A47" s="2" t="s">
        <v>10</v>
      </c>
      <c r="B47" s="2"/>
      <c r="C47" s="1"/>
      <c r="D47" s="1"/>
    </row>
    <row r="48" spans="1:4" ht="15">
      <c r="A48" s="2" t="s">
        <v>11</v>
      </c>
      <c r="B48" s="2"/>
      <c r="C48" s="1"/>
      <c r="D48" s="1"/>
    </row>
    <row r="49" spans="1:4" ht="15">
      <c r="A49" s="2" t="s">
        <v>12</v>
      </c>
      <c r="B49" s="2"/>
      <c r="C49" s="1"/>
      <c r="D49" s="1"/>
    </row>
    <row r="50" spans="1:4" ht="30">
      <c r="A50" s="2" t="s">
        <v>13</v>
      </c>
      <c r="B50" s="2"/>
      <c r="C50" s="1"/>
      <c r="D50" s="1"/>
    </row>
    <row r="51" spans="1:4" ht="30">
      <c r="A51" s="2" t="s">
        <v>14</v>
      </c>
      <c r="B51" s="2"/>
      <c r="C51" s="1"/>
      <c r="D51" s="1"/>
    </row>
    <row r="52" spans="1:4" ht="30">
      <c r="A52" s="2" t="s">
        <v>15</v>
      </c>
      <c r="B52" s="2"/>
      <c r="C52" s="1"/>
      <c r="D52" s="1"/>
    </row>
  </sheetData>
  <sheetProtection/>
  <mergeCells count="3">
    <mergeCell ref="A10:A39"/>
    <mergeCell ref="D10:D17"/>
    <mergeCell ref="A42:A4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1"/>
  <sheetViews>
    <sheetView zoomScalePageLayoutView="0" workbookViewId="0" topLeftCell="A1">
      <selection activeCell="I33" sqref="I33"/>
    </sheetView>
  </sheetViews>
  <sheetFormatPr defaultColWidth="9.140625" defaultRowHeight="15"/>
  <cols>
    <col min="1" max="1" width="4.7109375" style="0" customWidth="1"/>
    <col min="2" max="2" width="32.140625" style="0" customWidth="1"/>
    <col min="3" max="3" width="12.00390625" style="0" customWidth="1"/>
    <col min="4" max="4" width="6.7109375" style="0" customWidth="1"/>
    <col min="5" max="5" width="28.7109375" style="0" customWidth="1"/>
  </cols>
  <sheetData>
    <row r="1" spans="1:12" ht="15" customHeight="1">
      <c r="A1" s="143" t="s">
        <v>71</v>
      </c>
      <c r="B1" s="143"/>
      <c r="C1" s="143"/>
      <c r="D1" s="143"/>
      <c r="E1" s="143"/>
      <c r="F1" s="143"/>
      <c r="G1" s="143"/>
      <c r="H1" s="143"/>
      <c r="I1" s="143"/>
      <c r="J1" s="143"/>
      <c r="K1" s="143"/>
      <c r="L1" s="143"/>
    </row>
    <row r="2" spans="1:12" ht="15" customHeight="1">
      <c r="A2" s="144" t="s">
        <v>346</v>
      </c>
      <c r="B2" s="144"/>
      <c r="C2" s="144"/>
      <c r="D2" s="144"/>
      <c r="E2" s="144"/>
      <c r="F2" s="144"/>
      <c r="G2" s="144"/>
      <c r="H2" s="144"/>
      <c r="I2" s="144"/>
      <c r="J2" s="144"/>
      <c r="K2" s="144"/>
      <c r="L2" s="144"/>
    </row>
    <row r="3" spans="1:12" ht="15">
      <c r="A3" s="145" t="s">
        <v>110</v>
      </c>
      <c r="B3" s="145"/>
      <c r="C3" s="145"/>
      <c r="D3" s="145"/>
      <c r="E3" s="145"/>
      <c r="F3" s="145"/>
      <c r="G3" s="145"/>
      <c r="H3" s="145"/>
      <c r="I3" s="145"/>
      <c r="J3" s="145"/>
      <c r="K3" s="145"/>
      <c r="L3" s="145"/>
    </row>
    <row r="4" spans="1:12" ht="15">
      <c r="A4" s="146" t="s">
        <v>111</v>
      </c>
      <c r="B4" s="146"/>
      <c r="C4" s="146"/>
      <c r="D4" s="146"/>
      <c r="E4" s="146"/>
      <c r="F4" s="146"/>
      <c r="G4" s="146"/>
      <c r="H4" s="146"/>
      <c r="I4" s="146"/>
      <c r="J4" s="146"/>
      <c r="K4" s="146"/>
      <c r="L4" s="146"/>
    </row>
    <row r="5" spans="1:12" ht="15" customHeight="1">
      <c r="A5" s="142" t="s">
        <v>22</v>
      </c>
      <c r="B5" s="142" t="s">
        <v>69</v>
      </c>
      <c r="C5" s="142" t="s">
        <v>70</v>
      </c>
      <c r="D5" s="140" t="s">
        <v>123</v>
      </c>
      <c r="E5" s="142" t="s">
        <v>85</v>
      </c>
      <c r="F5" s="142" t="s">
        <v>48</v>
      </c>
      <c r="G5" s="142" t="s">
        <v>31</v>
      </c>
      <c r="H5" s="142" t="s">
        <v>38</v>
      </c>
      <c r="I5" s="142"/>
      <c r="J5" s="142"/>
      <c r="K5" s="142" t="s">
        <v>44</v>
      </c>
      <c r="L5" s="142" t="s">
        <v>49</v>
      </c>
    </row>
    <row r="6" spans="1:12" ht="15">
      <c r="A6" s="142"/>
      <c r="B6" s="142"/>
      <c r="C6" s="142"/>
      <c r="D6" s="141"/>
      <c r="E6" s="142"/>
      <c r="F6" s="142"/>
      <c r="G6" s="142"/>
      <c r="H6" s="13" t="s">
        <v>39</v>
      </c>
      <c r="I6" s="13" t="s">
        <v>40</v>
      </c>
      <c r="J6" s="13" t="s">
        <v>41</v>
      </c>
      <c r="K6" s="142"/>
      <c r="L6" s="142"/>
    </row>
    <row r="7" spans="1:12" ht="15">
      <c r="A7" s="25">
        <v>1</v>
      </c>
      <c r="B7" s="25" t="str">
        <f>'Г1'!B6</f>
        <v>Симонов Николай Александрович</v>
      </c>
      <c r="C7" s="25" t="str">
        <f>'Г1'!B3</f>
        <v>5</v>
      </c>
      <c r="D7" s="55" t="str">
        <f>'Г1'!C3</f>
        <v>3 с эл.4</v>
      </c>
      <c r="E7" s="24" t="str">
        <f>'Г1'!B40</f>
        <v>Туркестанский хребет, Памиро-Алай</v>
      </c>
      <c r="F7" s="25">
        <v>27</v>
      </c>
      <c r="G7" s="25">
        <v>4</v>
      </c>
      <c r="H7" s="25">
        <v>2</v>
      </c>
      <c r="I7" s="25">
        <v>1</v>
      </c>
      <c r="J7" s="25">
        <v>2</v>
      </c>
      <c r="K7" s="25">
        <v>1</v>
      </c>
      <c r="L7" s="25">
        <v>3</v>
      </c>
    </row>
    <row r="8" spans="1:12" ht="21">
      <c r="A8" s="25">
        <v>2</v>
      </c>
      <c r="B8" s="25" t="str">
        <f>'Г2'!B6</f>
        <v>Шкитов Дмитрий Андреевич</v>
      </c>
      <c r="C8" s="25">
        <f>'Г2'!B3</f>
        <v>4</v>
      </c>
      <c r="D8" s="55">
        <f>'Г2'!C3</f>
        <v>4</v>
      </c>
      <c r="E8" s="24" t="str">
        <f>'Г2'!B40</f>
        <v>Хребет Терскей Алатоо, Центральный Тянь-Шань</v>
      </c>
      <c r="F8" s="25">
        <v>48</v>
      </c>
      <c r="G8" s="25">
        <v>0</v>
      </c>
      <c r="H8" s="25">
        <v>1</v>
      </c>
      <c r="I8" s="25">
        <v>1</v>
      </c>
      <c r="J8" s="25">
        <v>1</v>
      </c>
      <c r="K8" s="25">
        <v>7</v>
      </c>
      <c r="L8" s="25">
        <v>4</v>
      </c>
    </row>
    <row r="9" spans="1:12" ht="15">
      <c r="A9" s="25">
        <v>3</v>
      </c>
      <c r="B9" s="25" t="str">
        <f>'Г3'!B6</f>
        <v>Кушманцев Станислав Иванович</v>
      </c>
      <c r="C9" s="25">
        <f>'Г3'!B3</f>
        <v>5</v>
      </c>
      <c r="D9" s="55">
        <f>'Г3'!C3</f>
        <v>5</v>
      </c>
      <c r="E9" s="24" t="str">
        <f>'Г3'!B40</f>
        <v>Киргизский хребет, Сев. Тянь-Шань                                                                                                                </v>
      </c>
      <c r="F9" s="25">
        <v>77</v>
      </c>
      <c r="G9" s="25">
        <v>6</v>
      </c>
      <c r="H9" s="25">
        <v>0</v>
      </c>
      <c r="I9" s="25">
        <v>0</v>
      </c>
      <c r="J9" s="25">
        <v>0</v>
      </c>
      <c r="K9" s="25">
        <v>9</v>
      </c>
      <c r="L9" s="25">
        <v>5</v>
      </c>
    </row>
    <row r="10" spans="1:12" ht="21">
      <c r="A10" s="25">
        <v>4</v>
      </c>
      <c r="B10" s="25" t="str">
        <f>'Г4'!B6</f>
        <v>Борисов Юрий Михайлович</v>
      </c>
      <c r="C10" s="25">
        <f>'Г4'!B3</f>
        <v>5</v>
      </c>
      <c r="D10" s="55">
        <f>'Г4'!C3</f>
        <v>5</v>
      </c>
      <c r="E10" s="24" t="str">
        <f>'Г4'!B40</f>
        <v>Зеравшанский хребет (горный узел Такали), Памиро-Алай</v>
      </c>
      <c r="F10" s="25">
        <v>77</v>
      </c>
      <c r="G10" s="25">
        <v>0</v>
      </c>
      <c r="H10" s="25">
        <v>4</v>
      </c>
      <c r="I10" s="25">
        <v>5</v>
      </c>
      <c r="J10" s="25">
        <v>3</v>
      </c>
      <c r="K10" s="25">
        <v>9</v>
      </c>
      <c r="L10" s="25">
        <v>5</v>
      </c>
    </row>
    <row r="11" spans="1:12" ht="15">
      <c r="A11" s="25">
        <v>5</v>
      </c>
      <c r="B11" s="25" t="str">
        <f>'Г5'!B6</f>
        <v>Фатихова Альфия Азатовна</v>
      </c>
      <c r="C11" s="25">
        <f>'Г5'!B3</f>
        <v>4</v>
      </c>
      <c r="D11" s="55">
        <f>'Г5'!C3</f>
        <v>4</v>
      </c>
      <c r="E11" s="24" t="str">
        <f>'Г5'!B40</f>
        <v>Гиссарский хр., Фанские горы, Памиро-Алай</v>
      </c>
      <c r="F11" s="25">
        <v>43</v>
      </c>
      <c r="G11" s="25">
        <v>0</v>
      </c>
      <c r="H11" s="25">
        <v>3</v>
      </c>
      <c r="I11" s="25">
        <v>4</v>
      </c>
      <c r="J11" s="25">
        <v>2</v>
      </c>
      <c r="K11" s="25">
        <v>7</v>
      </c>
      <c r="L11" s="25">
        <v>4</v>
      </c>
    </row>
    <row r="12" spans="1:12" ht="21">
      <c r="A12" s="25">
        <v>6</v>
      </c>
      <c r="B12" s="25" t="str">
        <f>'Г6'!B6</f>
        <v>Борисов Владимир Борисович</v>
      </c>
      <c r="C12" s="25">
        <f>'Г6'!B3</f>
        <v>3</v>
      </c>
      <c r="D12" s="55">
        <f>'Г6'!C3</f>
        <v>3</v>
      </c>
      <c r="E12" s="24" t="str">
        <f>'Г6'!B40</f>
        <v>Хребет Терскей-Алатоо, Центральный Тянь-Шань</v>
      </c>
      <c r="F12" s="25">
        <v>20</v>
      </c>
      <c r="G12" s="25">
        <v>0</v>
      </c>
      <c r="H12" s="25">
        <v>2</v>
      </c>
      <c r="I12" s="25">
        <v>1</v>
      </c>
      <c r="J12" s="25">
        <v>2</v>
      </c>
      <c r="K12" s="25">
        <v>1</v>
      </c>
      <c r="L12" s="25">
        <v>2</v>
      </c>
    </row>
    <row r="13" spans="1:12" ht="21">
      <c r="A13" s="25">
        <v>7</v>
      </c>
      <c r="B13" s="25" t="str">
        <f>'Г7'!B6</f>
        <v>Деменев Николай Павлович</v>
      </c>
      <c r="C13" s="25">
        <f>'Г7'!B3</f>
        <v>4</v>
      </c>
      <c r="D13" s="55">
        <f>'Г7'!C3</f>
        <v>4</v>
      </c>
      <c r="E13" s="24" t="str">
        <f>'Г7'!B40</f>
        <v>Хребет Терскей-Алатоо, Центральный Тянь-Шань</v>
      </c>
      <c r="F13" s="25">
        <v>43</v>
      </c>
      <c r="G13" s="25">
        <v>7</v>
      </c>
      <c r="H13" s="25">
        <v>1</v>
      </c>
      <c r="I13" s="25">
        <v>1</v>
      </c>
      <c r="J13" s="25">
        <v>1</v>
      </c>
      <c r="K13" s="25">
        <v>7</v>
      </c>
      <c r="L13" s="25">
        <v>2</v>
      </c>
    </row>
    <row r="14" spans="1:12" ht="21">
      <c r="A14" s="25">
        <v>8</v>
      </c>
      <c r="B14" s="25" t="str">
        <f>'Г8'!B6</f>
        <v>Попов Валерий Фридрихович</v>
      </c>
      <c r="C14" s="25" t="str">
        <f>'Г8'!B3</f>
        <v>4 с эл. 5</v>
      </c>
      <c r="D14" s="55" t="str">
        <f>'Г8'!C3</f>
        <v>4 с эл.5</v>
      </c>
      <c r="E14" s="24" t="str">
        <f>'Г8'!B40</f>
        <v> Хребет Терскей-Алатоо, Центральный Тянь-Шань</v>
      </c>
      <c r="F14" s="25">
        <v>48</v>
      </c>
      <c r="G14" s="25">
        <v>4</v>
      </c>
      <c r="H14" s="25">
        <v>1</v>
      </c>
      <c r="I14" s="25">
        <v>1</v>
      </c>
      <c r="J14" s="25">
        <v>1</v>
      </c>
      <c r="K14" s="25">
        <v>7</v>
      </c>
      <c r="L14" s="25">
        <v>4</v>
      </c>
    </row>
    <row r="15" spans="1:12" ht="21">
      <c r="A15" s="25">
        <v>9</v>
      </c>
      <c r="B15" s="25" t="str">
        <f>'Г9'!B6</f>
        <v>Хмелёв Станислав Николаевич</v>
      </c>
      <c r="C15" s="25">
        <f>'Г9'!B3</f>
        <v>3</v>
      </c>
      <c r="D15" s="55">
        <f>'Г9'!C3</f>
        <v>3</v>
      </c>
      <c r="E15" s="24" t="str">
        <f>'Г9'!B40</f>
        <v>Хребет Терскей Алатау, Центральный Тянь-Шань</v>
      </c>
      <c r="F15" s="25">
        <v>23</v>
      </c>
      <c r="G15" s="25">
        <v>0</v>
      </c>
      <c r="H15" s="25">
        <v>1</v>
      </c>
      <c r="I15" s="25">
        <v>1</v>
      </c>
      <c r="J15" s="25">
        <v>1</v>
      </c>
      <c r="K15" s="25">
        <v>1</v>
      </c>
      <c r="L15" s="25">
        <v>1</v>
      </c>
    </row>
    <row r="16" spans="1:12" ht="15">
      <c r="A16" s="25">
        <v>10</v>
      </c>
      <c r="B16" s="25" t="str">
        <f>'Г10'!B6</f>
        <v>Рыбальченко Андрей Николаевич</v>
      </c>
      <c r="C16" s="25">
        <f>'Г10'!B3</f>
        <v>4</v>
      </c>
      <c r="D16" s="55">
        <f>'Г10'!C3</f>
        <v>4</v>
      </c>
      <c r="E16" s="24" t="str">
        <f>'Г10'!B40</f>
        <v>Приэльбрусье, Центральный Кавказ</v>
      </c>
      <c r="F16" s="25">
        <v>43</v>
      </c>
      <c r="G16" s="25">
        <v>4</v>
      </c>
      <c r="H16" s="25">
        <v>1</v>
      </c>
      <c r="I16" s="25">
        <v>1</v>
      </c>
      <c r="J16" s="25">
        <v>1</v>
      </c>
      <c r="K16" s="25">
        <v>3</v>
      </c>
      <c r="L16" s="25">
        <v>2</v>
      </c>
    </row>
    <row r="17" spans="1:12" ht="15">
      <c r="A17" s="25">
        <v>11</v>
      </c>
      <c r="B17" s="25" t="str">
        <f>'Г11'!B6</f>
        <v>Лукьянов Олег Ганнадьевич</v>
      </c>
      <c r="C17" s="25">
        <f>'Г11'!B3</f>
        <v>3</v>
      </c>
      <c r="D17" s="55">
        <f>'Г11'!C3</f>
        <v>3</v>
      </c>
      <c r="E17" s="24" t="str">
        <f>'Г11'!B40</f>
        <v>Киргизский хребет, Сев. Тянь-Шань</v>
      </c>
      <c r="F17" s="25">
        <v>27</v>
      </c>
      <c r="G17" s="25">
        <v>0</v>
      </c>
      <c r="H17" s="25">
        <v>2</v>
      </c>
      <c r="I17" s="25">
        <v>2</v>
      </c>
      <c r="J17" s="25">
        <v>2</v>
      </c>
      <c r="K17" s="25">
        <v>5</v>
      </c>
      <c r="L17" s="25">
        <v>2</v>
      </c>
    </row>
    <row r="18" spans="1:12" ht="15">
      <c r="A18" s="25">
        <v>12</v>
      </c>
      <c r="B18" s="25" t="str">
        <f>'Г12'!B6</f>
        <v>Валиев Альберт Шамильевич</v>
      </c>
      <c r="C18" s="25">
        <f>'Г12'!B3</f>
        <v>4</v>
      </c>
      <c r="D18" s="55">
        <f>'Г12'!C3</f>
        <v>4</v>
      </c>
      <c r="E18" s="24" t="str">
        <f>'Г12'!B40</f>
        <v>Сев. Тянь-Шань, Киргизский хребет</v>
      </c>
      <c r="F18" s="25">
        <v>52</v>
      </c>
      <c r="G18" s="25">
        <v>4</v>
      </c>
      <c r="H18" s="25">
        <v>1</v>
      </c>
      <c r="I18" s="25">
        <v>1</v>
      </c>
      <c r="J18" s="25">
        <v>1</v>
      </c>
      <c r="K18" s="25">
        <v>7</v>
      </c>
      <c r="L18" s="25">
        <v>4</v>
      </c>
    </row>
    <row r="19" spans="1:12" ht="15" hidden="1">
      <c r="A19" s="25">
        <v>13</v>
      </c>
      <c r="B19" s="25">
        <f>'Г13'!B6</f>
        <v>0</v>
      </c>
      <c r="C19" s="25">
        <f>'Г13'!B3</f>
        <v>0</v>
      </c>
      <c r="D19" s="55">
        <f>'Г13'!C3</f>
        <v>0</v>
      </c>
      <c r="E19" s="24">
        <f>'Г13'!B40</f>
        <v>0</v>
      </c>
      <c r="F19" s="25"/>
      <c r="G19" s="25"/>
      <c r="H19" s="25"/>
      <c r="I19" s="25"/>
      <c r="J19" s="25"/>
      <c r="K19" s="25"/>
      <c r="L19" s="25"/>
    </row>
    <row r="20" spans="1:12" ht="15" hidden="1">
      <c r="A20" s="25">
        <v>14</v>
      </c>
      <c r="B20" s="25">
        <f>'Г14'!B6</f>
        <v>0</v>
      </c>
      <c r="C20" s="25">
        <f>'Г14'!B3</f>
        <v>0</v>
      </c>
      <c r="D20" s="55">
        <f>'Г14'!C3</f>
        <v>0</v>
      </c>
      <c r="E20" s="24">
        <f>'Г14'!B40</f>
        <v>0</v>
      </c>
      <c r="F20" s="25"/>
      <c r="G20" s="25"/>
      <c r="H20" s="25"/>
      <c r="I20" s="25"/>
      <c r="J20" s="25"/>
      <c r="K20" s="25"/>
      <c r="L20" s="25"/>
    </row>
    <row r="21" spans="1:12" ht="15" hidden="1">
      <c r="A21" s="25">
        <v>15</v>
      </c>
      <c r="B21" s="25">
        <f>'Г15'!B6</f>
        <v>0</v>
      </c>
      <c r="C21" s="25">
        <f>'Г15'!B3</f>
        <v>0</v>
      </c>
      <c r="D21" s="55">
        <f>'Г15'!C3</f>
        <v>0</v>
      </c>
      <c r="E21" s="24">
        <f>'Г15'!B40</f>
        <v>0</v>
      </c>
      <c r="F21" s="25"/>
      <c r="G21" s="25"/>
      <c r="H21" s="25"/>
      <c r="I21" s="25"/>
      <c r="J21" s="25"/>
      <c r="K21" s="25"/>
      <c r="L21" s="25"/>
    </row>
    <row r="22" spans="1:12" ht="15" hidden="1">
      <c r="A22" s="25">
        <v>16</v>
      </c>
      <c r="B22" s="25">
        <f>'Г16'!B6</f>
        <v>0</v>
      </c>
      <c r="C22" s="25">
        <f>'Г16'!B3</f>
        <v>0</v>
      </c>
      <c r="D22" s="55">
        <f>'Г16'!C3</f>
        <v>0</v>
      </c>
      <c r="E22" s="24">
        <f>'Г16'!B40</f>
        <v>0</v>
      </c>
      <c r="F22" s="25"/>
      <c r="G22" s="25"/>
      <c r="H22" s="25"/>
      <c r="I22" s="25"/>
      <c r="J22" s="25"/>
      <c r="K22" s="25"/>
      <c r="L22" s="25"/>
    </row>
    <row r="23" spans="1:12" ht="15" hidden="1">
      <c r="A23" s="25">
        <v>17</v>
      </c>
      <c r="B23" s="25">
        <f>'Г17'!B6</f>
        <v>0</v>
      </c>
      <c r="C23" s="25">
        <f>'Г17'!B3</f>
        <v>0</v>
      </c>
      <c r="D23" s="55">
        <f>'Г17'!C3</f>
        <v>0</v>
      </c>
      <c r="E23" s="24">
        <f>'Г17'!B40</f>
        <v>0</v>
      </c>
      <c r="F23" s="25"/>
      <c r="G23" s="25"/>
      <c r="H23" s="25"/>
      <c r="I23" s="25"/>
      <c r="J23" s="25"/>
      <c r="K23" s="25"/>
      <c r="L23" s="25"/>
    </row>
    <row r="24" spans="1:12" ht="15" hidden="1">
      <c r="A24" s="25">
        <v>18</v>
      </c>
      <c r="B24" s="25">
        <f>'Г18'!B6</f>
        <v>0</v>
      </c>
      <c r="C24" s="25">
        <f>'Г18'!B3</f>
        <v>0</v>
      </c>
      <c r="D24" s="55">
        <f>'Г18'!C3</f>
        <v>0</v>
      </c>
      <c r="E24" s="24">
        <f>'Г18'!B40</f>
        <v>0</v>
      </c>
      <c r="F24" s="25"/>
      <c r="G24" s="25"/>
      <c r="H24" s="25"/>
      <c r="I24" s="25"/>
      <c r="J24" s="25"/>
      <c r="K24" s="25"/>
      <c r="L24" s="25"/>
    </row>
    <row r="25" spans="1:12" ht="15" hidden="1">
      <c r="A25" s="25">
        <v>19</v>
      </c>
      <c r="B25" s="25">
        <f>'Г19'!B6</f>
        <v>0</v>
      </c>
      <c r="C25" s="25">
        <f>'Г19'!B3</f>
        <v>0</v>
      </c>
      <c r="D25" s="55">
        <f>'Г19'!C3</f>
        <v>0</v>
      </c>
      <c r="E25" s="24">
        <f>'Г19'!B40</f>
        <v>0</v>
      </c>
      <c r="F25" s="25"/>
      <c r="G25" s="25"/>
      <c r="H25" s="25"/>
      <c r="I25" s="25"/>
      <c r="J25" s="25"/>
      <c r="K25" s="25"/>
      <c r="L25" s="25"/>
    </row>
    <row r="26" spans="1:12" ht="15" hidden="1">
      <c r="A26" s="25">
        <v>20</v>
      </c>
      <c r="B26" s="25">
        <f>'Г20'!B6</f>
        <v>0</v>
      </c>
      <c r="C26" s="25">
        <f>'Г20'!B3</f>
        <v>0</v>
      </c>
      <c r="D26" s="55">
        <f>'Г20'!C3</f>
        <v>0</v>
      </c>
      <c r="E26" s="24">
        <f>'Г20'!B40</f>
        <v>0</v>
      </c>
      <c r="F26" s="25"/>
      <c r="G26" s="25"/>
      <c r="H26" s="25"/>
      <c r="I26" s="25"/>
      <c r="J26" s="25"/>
      <c r="K26" s="25"/>
      <c r="L26" s="25"/>
    </row>
    <row r="27" spans="1:12" ht="15" hidden="1">
      <c r="A27" s="25">
        <v>21</v>
      </c>
      <c r="B27" s="25">
        <f>'Г21'!B6</f>
        <v>0</v>
      </c>
      <c r="C27" s="25">
        <f>'Г21'!B3</f>
        <v>0</v>
      </c>
      <c r="D27" s="55">
        <f>'Г21'!C3</f>
        <v>0</v>
      </c>
      <c r="E27" s="24">
        <f>'Г21'!B40</f>
        <v>0</v>
      </c>
      <c r="F27" s="25"/>
      <c r="G27" s="25"/>
      <c r="H27" s="25"/>
      <c r="I27" s="25"/>
      <c r="J27" s="25"/>
      <c r="K27" s="25"/>
      <c r="L27" s="25"/>
    </row>
    <row r="28" spans="1:12" ht="15" hidden="1">
      <c r="A28" s="25">
        <v>22</v>
      </c>
      <c r="B28" s="25">
        <f>'Г22'!B6</f>
        <v>0</v>
      </c>
      <c r="C28" s="25">
        <f>'Г22'!B3</f>
        <v>0</v>
      </c>
      <c r="D28" s="55">
        <f>'Г22'!C3</f>
        <v>0</v>
      </c>
      <c r="E28" s="24">
        <f>'Г22'!B40</f>
        <v>0</v>
      </c>
      <c r="F28" s="25"/>
      <c r="G28" s="25"/>
      <c r="H28" s="25"/>
      <c r="I28" s="25"/>
      <c r="J28" s="25"/>
      <c r="K28" s="25"/>
      <c r="L28" s="25"/>
    </row>
    <row r="29" spans="1:12" ht="15" hidden="1">
      <c r="A29" s="25">
        <v>23</v>
      </c>
      <c r="B29" s="25">
        <f>'Г23'!B6</f>
        <v>0</v>
      </c>
      <c r="C29" s="25">
        <f>'Г23'!B3</f>
        <v>0</v>
      </c>
      <c r="D29" s="55">
        <f>'Г23'!C3</f>
        <v>0</v>
      </c>
      <c r="E29" s="24">
        <f>'Г23'!B40</f>
        <v>0</v>
      </c>
      <c r="F29" s="25"/>
      <c r="G29" s="25"/>
      <c r="H29" s="25"/>
      <c r="I29" s="25"/>
      <c r="J29" s="25"/>
      <c r="K29" s="25"/>
      <c r="L29" s="25"/>
    </row>
    <row r="30" spans="1:12" ht="15" hidden="1">
      <c r="A30" s="25">
        <v>24</v>
      </c>
      <c r="B30" s="25">
        <f>'Г24'!B6</f>
        <v>0</v>
      </c>
      <c r="C30" s="25">
        <f>'Г24'!B3</f>
        <v>0</v>
      </c>
      <c r="D30" s="55">
        <f>'Г24'!C3</f>
        <v>0</v>
      </c>
      <c r="E30" s="24">
        <f>'Г24'!B40</f>
        <v>0</v>
      </c>
      <c r="F30" s="25"/>
      <c r="G30" s="25"/>
      <c r="H30" s="25"/>
      <c r="I30" s="25"/>
      <c r="J30" s="25"/>
      <c r="K30" s="25"/>
      <c r="L30" s="25"/>
    </row>
    <row r="31" spans="1:12" ht="15" hidden="1">
      <c r="A31" s="25">
        <v>25</v>
      </c>
      <c r="B31" s="25">
        <f>'Г25'!B6</f>
        <v>0</v>
      </c>
      <c r="C31" s="25">
        <f>'Г25'!B3</f>
        <v>0</v>
      </c>
      <c r="D31" s="55">
        <f>'Г25'!C3</f>
        <v>0</v>
      </c>
      <c r="E31" s="24">
        <f>'Г25'!B40</f>
        <v>0</v>
      </c>
      <c r="F31" s="25"/>
      <c r="G31" s="25"/>
      <c r="H31" s="25"/>
      <c r="I31" s="25"/>
      <c r="J31" s="25"/>
      <c r="K31" s="25"/>
      <c r="L31" s="25"/>
    </row>
  </sheetData>
  <sheetProtection/>
  <mergeCells count="14">
    <mergeCell ref="A1:L1"/>
    <mergeCell ref="A2:L2"/>
    <mergeCell ref="A5:A6"/>
    <mergeCell ref="B5:B6"/>
    <mergeCell ref="C5:C6"/>
    <mergeCell ref="E5:E6"/>
    <mergeCell ref="F5:F6"/>
    <mergeCell ref="G5:G6"/>
    <mergeCell ref="H5:J5"/>
    <mergeCell ref="K5:K6"/>
    <mergeCell ref="A3:L3"/>
    <mergeCell ref="A4:L4"/>
    <mergeCell ref="D5:D6"/>
    <mergeCell ref="L5:L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M31"/>
  <sheetViews>
    <sheetView zoomScale="96" zoomScaleNormal="96" zoomScalePageLayoutView="0" workbookViewId="0" topLeftCell="C16">
      <selection activeCell="L34" sqref="L34"/>
    </sheetView>
  </sheetViews>
  <sheetFormatPr defaultColWidth="9.140625" defaultRowHeight="15"/>
  <cols>
    <col min="1" max="1" width="4.7109375" style="0" customWidth="1"/>
    <col min="2" max="2" width="32.140625" style="0" customWidth="1"/>
    <col min="3" max="4" width="6.7109375" style="0" customWidth="1"/>
    <col min="5" max="5" width="28.7109375" style="0" customWidth="1"/>
    <col min="13" max="13" width="55.7109375" style="0" customWidth="1"/>
  </cols>
  <sheetData>
    <row r="1" spans="1:12" ht="15">
      <c r="A1" s="143" t="s">
        <v>71</v>
      </c>
      <c r="B1" s="143"/>
      <c r="C1" s="143"/>
      <c r="D1" s="143"/>
      <c r="E1" s="143"/>
      <c r="F1" s="143"/>
      <c r="G1" s="143"/>
      <c r="H1" s="143"/>
      <c r="I1" s="143"/>
      <c r="J1" s="143"/>
      <c r="K1" s="143"/>
      <c r="L1" s="143"/>
    </row>
    <row r="2" spans="1:12" ht="15" customHeight="1">
      <c r="A2" s="144" t="s">
        <v>349</v>
      </c>
      <c r="B2" s="144"/>
      <c r="C2" s="144"/>
      <c r="D2" s="144"/>
      <c r="E2" s="144"/>
      <c r="F2" s="144"/>
      <c r="G2" s="144"/>
      <c r="H2" s="144"/>
      <c r="I2" s="144"/>
      <c r="J2" s="144"/>
      <c r="K2" s="144"/>
      <c r="L2" s="144"/>
    </row>
    <row r="3" spans="1:12" ht="15" customHeight="1">
      <c r="A3" s="145" t="s">
        <v>110</v>
      </c>
      <c r="B3" s="145"/>
      <c r="C3" s="145"/>
      <c r="D3" s="145"/>
      <c r="E3" s="145"/>
      <c r="F3" s="145"/>
      <c r="G3" s="145"/>
      <c r="H3" s="145"/>
      <c r="I3" s="145"/>
      <c r="J3" s="145"/>
      <c r="K3" s="145"/>
      <c r="L3" s="145"/>
    </row>
    <row r="4" spans="1:12" ht="15">
      <c r="A4" s="146" t="s">
        <v>111</v>
      </c>
      <c r="B4" s="146"/>
      <c r="C4" s="146"/>
      <c r="D4" s="146"/>
      <c r="E4" s="146"/>
      <c r="F4" s="146"/>
      <c r="G4" s="146"/>
      <c r="H4" s="146"/>
      <c r="I4" s="146"/>
      <c r="J4" s="146"/>
      <c r="K4" s="146"/>
      <c r="L4" s="146"/>
    </row>
    <row r="5" spans="1:13" ht="15" customHeight="1">
      <c r="A5" s="142" t="s">
        <v>22</v>
      </c>
      <c r="B5" s="142" t="s">
        <v>69</v>
      </c>
      <c r="C5" s="142" t="s">
        <v>70</v>
      </c>
      <c r="D5" s="140" t="s">
        <v>123</v>
      </c>
      <c r="E5" s="142" t="s">
        <v>85</v>
      </c>
      <c r="F5" s="142" t="s">
        <v>48</v>
      </c>
      <c r="G5" s="142" t="s">
        <v>31</v>
      </c>
      <c r="H5" s="142" t="s">
        <v>38</v>
      </c>
      <c r="I5" s="142"/>
      <c r="J5" s="142"/>
      <c r="K5" s="142" t="s">
        <v>44</v>
      </c>
      <c r="L5" s="142" t="s">
        <v>49</v>
      </c>
      <c r="M5" s="76"/>
    </row>
    <row r="6" spans="1:13" ht="24">
      <c r="A6" s="142"/>
      <c r="B6" s="142"/>
      <c r="C6" s="142"/>
      <c r="D6" s="141"/>
      <c r="E6" s="142"/>
      <c r="F6" s="142"/>
      <c r="G6" s="142"/>
      <c r="H6" s="13" t="s">
        <v>39</v>
      </c>
      <c r="I6" s="13" t="s">
        <v>40</v>
      </c>
      <c r="J6" s="13" t="s">
        <v>41</v>
      </c>
      <c r="K6" s="142"/>
      <c r="L6" s="142"/>
      <c r="M6" s="77" t="s">
        <v>350</v>
      </c>
    </row>
    <row r="7" spans="1:13" ht="409.5">
      <c r="A7" s="25">
        <v>1</v>
      </c>
      <c r="B7" s="25" t="str">
        <f>'Г1'!B6</f>
        <v>Симонов Николай Александрович</v>
      </c>
      <c r="C7" s="25" t="str">
        <f>'Г1'!B3</f>
        <v>5</v>
      </c>
      <c r="D7" s="55" t="str">
        <f>'Г1'!C3</f>
        <v>3 с эл.4</v>
      </c>
      <c r="E7" s="24" t="str">
        <f>'Г1'!B40</f>
        <v>Туркестанский хребет, Памиро-Алай</v>
      </c>
      <c r="F7" s="25">
        <v>20</v>
      </c>
      <c r="G7" s="25">
        <v>2</v>
      </c>
      <c r="H7" s="25">
        <v>1</v>
      </c>
      <c r="I7" s="25">
        <v>-4</v>
      </c>
      <c r="J7" s="25">
        <v>1</v>
      </c>
      <c r="K7" s="25">
        <v>0</v>
      </c>
      <c r="L7" s="25">
        <v>3</v>
      </c>
      <c r="M7" s="78" t="s">
        <v>351</v>
      </c>
    </row>
    <row r="8" spans="1:13" ht="228.75">
      <c r="A8" s="25">
        <v>2</v>
      </c>
      <c r="B8" s="25" t="str">
        <f>'Г2'!B6</f>
        <v>Шкитов Дмитрий Андреевич</v>
      </c>
      <c r="C8" s="25">
        <f>'Г2'!B3</f>
        <v>4</v>
      </c>
      <c r="D8" s="55">
        <f>'Г2'!C3</f>
        <v>4</v>
      </c>
      <c r="E8" s="24" t="str">
        <f>'Г2'!B40</f>
        <v>Хребет Терскей Алатоо, Центральный Тянь-Шань</v>
      </c>
      <c r="F8" s="25">
        <v>48</v>
      </c>
      <c r="G8" s="25">
        <v>0</v>
      </c>
      <c r="H8" s="25">
        <v>5</v>
      </c>
      <c r="I8" s="25">
        <v>5</v>
      </c>
      <c r="J8" s="25">
        <v>3</v>
      </c>
      <c r="K8" s="25">
        <v>3</v>
      </c>
      <c r="L8" s="25">
        <v>5</v>
      </c>
      <c r="M8" s="79" t="s">
        <v>355</v>
      </c>
    </row>
    <row r="9" spans="1:13" ht="384.75">
      <c r="A9" s="25">
        <v>3</v>
      </c>
      <c r="B9" s="25" t="str">
        <f>'Г3'!B6</f>
        <v>Кушманцев Станислав Иванович</v>
      </c>
      <c r="C9" s="25">
        <f>'Г3'!B3</f>
        <v>5</v>
      </c>
      <c r="D9" s="55">
        <f>'Г3'!C3</f>
        <v>5</v>
      </c>
      <c r="E9" s="24" t="str">
        <f>'Г3'!B40</f>
        <v>Киргизский хребет, Сев. Тянь-Шань                                                                                                                </v>
      </c>
      <c r="F9" s="25">
        <v>60</v>
      </c>
      <c r="G9" s="25">
        <v>1</v>
      </c>
      <c r="H9" s="25">
        <v>-2</v>
      </c>
      <c r="I9" s="25">
        <v>-2</v>
      </c>
      <c r="J9" s="25">
        <v>2</v>
      </c>
      <c r="K9" s="25">
        <v>0</v>
      </c>
      <c r="L9" s="25">
        <v>5</v>
      </c>
      <c r="M9" s="79" t="s">
        <v>356</v>
      </c>
    </row>
    <row r="10" spans="1:13" ht="228.75">
      <c r="A10" s="25">
        <v>4</v>
      </c>
      <c r="B10" s="25" t="str">
        <f>'Г4'!B6</f>
        <v>Борисов Юрий Михайлович</v>
      </c>
      <c r="C10" s="25">
        <f>'Г4'!B3</f>
        <v>5</v>
      </c>
      <c r="D10" s="55">
        <f>'Г4'!C3</f>
        <v>5</v>
      </c>
      <c r="E10" s="24" t="str">
        <f>'Г4'!B40</f>
        <v>Зеравшанский хребет (горный узел Такали), Памиро-Алай</v>
      </c>
      <c r="F10" s="25">
        <v>65</v>
      </c>
      <c r="G10" s="25">
        <v>3</v>
      </c>
      <c r="H10" s="25">
        <v>3</v>
      </c>
      <c r="I10" s="25">
        <v>4</v>
      </c>
      <c r="J10" s="25">
        <v>2</v>
      </c>
      <c r="K10" s="25">
        <v>3</v>
      </c>
      <c r="L10" s="25">
        <v>3</v>
      </c>
      <c r="M10" s="79" t="s">
        <v>357</v>
      </c>
    </row>
    <row r="11" spans="1:13" ht="132.75">
      <c r="A11" s="25">
        <v>5</v>
      </c>
      <c r="B11" s="25" t="str">
        <f>'Г5'!B6</f>
        <v>Фатихова Альфия Азатовна</v>
      </c>
      <c r="C11" s="25">
        <f>'Г5'!B3</f>
        <v>4</v>
      </c>
      <c r="D11" s="55">
        <f>'Г5'!C3</f>
        <v>4</v>
      </c>
      <c r="E11" s="24" t="str">
        <f>'Г5'!B40</f>
        <v>Гиссарский хр., Фанские горы, Памиро-Алай</v>
      </c>
      <c r="F11" s="25">
        <v>35</v>
      </c>
      <c r="G11" s="25">
        <v>0</v>
      </c>
      <c r="H11" s="25">
        <v>2</v>
      </c>
      <c r="I11" s="25">
        <v>2</v>
      </c>
      <c r="J11" s="25">
        <v>1</v>
      </c>
      <c r="K11" s="25">
        <v>1</v>
      </c>
      <c r="L11" s="25">
        <v>5</v>
      </c>
      <c r="M11" s="79" t="s">
        <v>358</v>
      </c>
    </row>
    <row r="12" spans="1:13" ht="96.75">
      <c r="A12" s="25">
        <v>6</v>
      </c>
      <c r="B12" s="25" t="str">
        <f>'Г6'!B6</f>
        <v>Борисов Владимир Борисович</v>
      </c>
      <c r="C12" s="25">
        <f>'Г6'!B3</f>
        <v>3</v>
      </c>
      <c r="D12" s="55">
        <f>'Г6'!C3</f>
        <v>3</v>
      </c>
      <c r="E12" s="24" t="str">
        <f>'Г6'!B40</f>
        <v>Хребет Терскей-Алатоо, Центральный Тянь-Шань</v>
      </c>
      <c r="F12" s="25">
        <v>18</v>
      </c>
      <c r="G12" s="25">
        <v>0</v>
      </c>
      <c r="H12" s="25">
        <v>1</v>
      </c>
      <c r="I12" s="25">
        <v>-1</v>
      </c>
      <c r="J12" s="25">
        <v>0</v>
      </c>
      <c r="K12" s="25">
        <v>-1</v>
      </c>
      <c r="L12" s="25">
        <v>2</v>
      </c>
      <c r="M12" s="79" t="s">
        <v>359</v>
      </c>
    </row>
    <row r="13" spans="1:13" ht="222.75" customHeight="1">
      <c r="A13" s="25">
        <v>7</v>
      </c>
      <c r="B13" s="25" t="str">
        <f>'Г7'!B6</f>
        <v>Деменев Николай Павлович</v>
      </c>
      <c r="C13" s="25">
        <f>'Г7'!B3</f>
        <v>4</v>
      </c>
      <c r="D13" s="55">
        <f>'Г7'!C3</f>
        <v>4</v>
      </c>
      <c r="E13" s="24" t="str">
        <f>'Г7'!B40</f>
        <v>Хребет Терскей-Алатоо, Центральный Тянь-Шань</v>
      </c>
      <c r="F13" s="25">
        <v>32</v>
      </c>
      <c r="G13" s="25">
        <v>7</v>
      </c>
      <c r="H13" s="25">
        <v>-2</v>
      </c>
      <c r="I13" s="25">
        <v>1</v>
      </c>
      <c r="J13" s="25">
        <v>0</v>
      </c>
      <c r="K13" s="25">
        <v>-2</v>
      </c>
      <c r="L13" s="25">
        <v>2</v>
      </c>
      <c r="M13" s="79" t="s">
        <v>364</v>
      </c>
    </row>
    <row r="14" spans="1:13" ht="144.75">
      <c r="A14" s="25">
        <v>8</v>
      </c>
      <c r="B14" s="25" t="str">
        <f>'Г8'!B6</f>
        <v>Попов Валерий Фридрихович</v>
      </c>
      <c r="C14" s="25" t="str">
        <f>'Г8'!B3</f>
        <v>4 с эл. 5</v>
      </c>
      <c r="D14" s="55" t="str">
        <f>'Г8'!C3</f>
        <v>4 с эл.5</v>
      </c>
      <c r="E14" s="24" t="str">
        <f>'Г8'!B40</f>
        <v> Хребет Терскей-Алатоо, Центральный Тянь-Шань</v>
      </c>
      <c r="F14" s="25">
        <v>52</v>
      </c>
      <c r="G14" s="25">
        <v>0</v>
      </c>
      <c r="H14" s="25">
        <v>-1</v>
      </c>
      <c r="I14" s="25">
        <v>2</v>
      </c>
      <c r="J14" s="25">
        <v>2</v>
      </c>
      <c r="K14" s="25">
        <v>-2</v>
      </c>
      <c r="L14" s="25">
        <v>2</v>
      </c>
      <c r="M14" s="79" t="s">
        <v>360</v>
      </c>
    </row>
    <row r="15" spans="1:13" ht="96.75">
      <c r="A15" s="25">
        <v>9</v>
      </c>
      <c r="B15" s="25" t="str">
        <f>'Г9'!B6</f>
        <v>Хмелёв Станислав Николаевич</v>
      </c>
      <c r="C15" s="25">
        <f>'Г9'!B3</f>
        <v>3</v>
      </c>
      <c r="D15" s="55">
        <f>'Г9'!C3</f>
        <v>3</v>
      </c>
      <c r="E15" s="24" t="str">
        <f>'Г9'!B40</f>
        <v>Хребет Терскей Алатау, Центральный Тянь-Шань</v>
      </c>
      <c r="F15" s="25">
        <v>17</v>
      </c>
      <c r="G15" s="25">
        <v>0</v>
      </c>
      <c r="H15" s="25">
        <v>-1</v>
      </c>
      <c r="I15" s="25">
        <v>-2</v>
      </c>
      <c r="J15" s="25">
        <v>-1</v>
      </c>
      <c r="K15" s="25">
        <v>-3</v>
      </c>
      <c r="L15" s="25">
        <v>2</v>
      </c>
      <c r="M15" s="79" t="s">
        <v>361</v>
      </c>
    </row>
    <row r="16" spans="1:13" ht="204.75">
      <c r="A16" s="25">
        <v>10</v>
      </c>
      <c r="B16" s="25" t="str">
        <f>'Г10'!B6</f>
        <v>Рыбальченко Андрей Николаевич</v>
      </c>
      <c r="C16" s="25">
        <f>'Г10'!B3</f>
        <v>4</v>
      </c>
      <c r="D16" s="55">
        <f>'Г10'!C3</f>
        <v>4</v>
      </c>
      <c r="E16" s="24" t="str">
        <f>'Г10'!B40</f>
        <v>Приэльбрусье, Центральный Кавказ</v>
      </c>
      <c r="F16" s="25">
        <v>34</v>
      </c>
      <c r="G16" s="25">
        <v>0</v>
      </c>
      <c r="H16" s="25">
        <v>-1</v>
      </c>
      <c r="I16" s="25">
        <v>0</v>
      </c>
      <c r="J16" s="25">
        <v>1</v>
      </c>
      <c r="K16" s="25">
        <v>-3</v>
      </c>
      <c r="L16" s="25">
        <v>2</v>
      </c>
      <c r="M16" s="79" t="s">
        <v>362</v>
      </c>
    </row>
    <row r="17" spans="1:13" ht="49.5" customHeight="1">
      <c r="A17" s="25">
        <v>11</v>
      </c>
      <c r="B17" s="25" t="str">
        <f>'Г11'!B6</f>
        <v>Лукьянов Олег Ганнадьевич</v>
      </c>
      <c r="C17" s="25">
        <f>'Г11'!B3</f>
        <v>3</v>
      </c>
      <c r="D17" s="55">
        <f>'Г11'!C3</f>
        <v>3</v>
      </c>
      <c r="E17" s="24" t="str">
        <f>'Г11'!B40</f>
        <v>Киргизский хребет, Сев. Тянь-Шань</v>
      </c>
      <c r="F17" s="25">
        <v>18</v>
      </c>
      <c r="G17" s="25">
        <v>0</v>
      </c>
      <c r="H17" s="25">
        <v>1</v>
      </c>
      <c r="I17" s="25">
        <v>1</v>
      </c>
      <c r="J17" s="25">
        <v>1</v>
      </c>
      <c r="K17" s="25">
        <v>1</v>
      </c>
      <c r="L17" s="25">
        <v>3</v>
      </c>
      <c r="M17" s="79" t="s">
        <v>363</v>
      </c>
    </row>
    <row r="18" spans="1:13" ht="276.75" customHeight="1">
      <c r="A18" s="25">
        <v>12</v>
      </c>
      <c r="B18" s="25" t="str">
        <f>'Г12'!B6</f>
        <v>Валиев Альберт Шамильевич</v>
      </c>
      <c r="C18" s="25">
        <f>'Г12'!B3</f>
        <v>4</v>
      </c>
      <c r="D18" s="55">
        <f>'Г12'!C3</f>
        <v>4</v>
      </c>
      <c r="E18" s="24" t="str">
        <f>'Г12'!B40</f>
        <v>Сев. Тянь-Шань, Киргизский хребет</v>
      </c>
      <c r="F18" s="25">
        <v>40</v>
      </c>
      <c r="G18" s="25">
        <v>0</v>
      </c>
      <c r="H18" s="25">
        <v>1</v>
      </c>
      <c r="I18" s="25">
        <v>1</v>
      </c>
      <c r="J18" s="25">
        <v>1</v>
      </c>
      <c r="K18" s="25">
        <v>2</v>
      </c>
      <c r="L18" s="25">
        <v>3</v>
      </c>
      <c r="M18" s="79" t="s">
        <v>365</v>
      </c>
    </row>
    <row r="19" spans="1:12" ht="15" hidden="1">
      <c r="A19" s="25">
        <v>13</v>
      </c>
      <c r="B19" s="25">
        <f>'Г13'!B6</f>
        <v>0</v>
      </c>
      <c r="C19" s="25">
        <f>'Г13'!B3</f>
        <v>0</v>
      </c>
      <c r="D19" s="55">
        <f>'Г13'!C3</f>
        <v>0</v>
      </c>
      <c r="E19" s="24">
        <f>'Г13'!B40</f>
        <v>0</v>
      </c>
      <c r="F19" s="25"/>
      <c r="G19" s="25"/>
      <c r="H19" s="25"/>
      <c r="I19" s="25"/>
      <c r="J19" s="25"/>
      <c r="K19" s="25"/>
      <c r="L19" s="25"/>
    </row>
    <row r="20" spans="1:12" ht="15" hidden="1">
      <c r="A20" s="25">
        <v>14</v>
      </c>
      <c r="B20" s="25">
        <f>'Г14'!B6</f>
        <v>0</v>
      </c>
      <c r="C20" s="25">
        <f>'Г14'!B3</f>
        <v>0</v>
      </c>
      <c r="D20" s="55">
        <f>'Г14'!C3</f>
        <v>0</v>
      </c>
      <c r="E20" s="24">
        <f>'Г14'!B40</f>
        <v>0</v>
      </c>
      <c r="F20" s="25"/>
      <c r="G20" s="25"/>
      <c r="H20" s="25"/>
      <c r="I20" s="25"/>
      <c r="J20" s="25"/>
      <c r="K20" s="25"/>
      <c r="L20" s="25"/>
    </row>
    <row r="21" spans="1:12" ht="15" hidden="1">
      <c r="A21" s="25">
        <v>15</v>
      </c>
      <c r="B21" s="25">
        <f>'Г15'!B6</f>
        <v>0</v>
      </c>
      <c r="C21" s="25">
        <f>'Г15'!B3</f>
        <v>0</v>
      </c>
      <c r="D21" s="55">
        <f>'Г15'!C3</f>
        <v>0</v>
      </c>
      <c r="E21" s="24">
        <f>'Г15'!B40</f>
        <v>0</v>
      </c>
      <c r="F21" s="25"/>
      <c r="G21" s="25"/>
      <c r="H21" s="25"/>
      <c r="I21" s="25"/>
      <c r="J21" s="25"/>
      <c r="K21" s="25"/>
      <c r="L21" s="25"/>
    </row>
    <row r="22" spans="1:12" ht="15" hidden="1">
      <c r="A22" s="25">
        <v>16</v>
      </c>
      <c r="B22" s="25">
        <f>'Г16'!B6</f>
        <v>0</v>
      </c>
      <c r="C22" s="25">
        <f>'Г16'!B3</f>
        <v>0</v>
      </c>
      <c r="D22" s="55">
        <f>'Г16'!C3</f>
        <v>0</v>
      </c>
      <c r="E22" s="24">
        <f>'Г16'!B40</f>
        <v>0</v>
      </c>
      <c r="F22" s="25"/>
      <c r="G22" s="25"/>
      <c r="H22" s="25"/>
      <c r="I22" s="25"/>
      <c r="J22" s="25"/>
      <c r="K22" s="25"/>
      <c r="L22" s="25"/>
    </row>
    <row r="23" spans="1:12" ht="15" hidden="1">
      <c r="A23" s="25">
        <v>17</v>
      </c>
      <c r="B23" s="25">
        <f>'Г17'!B6</f>
        <v>0</v>
      </c>
      <c r="C23" s="25">
        <f>'Г17'!B3</f>
        <v>0</v>
      </c>
      <c r="D23" s="55">
        <f>'Г17'!C3</f>
        <v>0</v>
      </c>
      <c r="E23" s="24">
        <f>'Г17'!B40</f>
        <v>0</v>
      </c>
      <c r="F23" s="25"/>
      <c r="G23" s="25"/>
      <c r="H23" s="25"/>
      <c r="I23" s="25"/>
      <c r="J23" s="25"/>
      <c r="K23" s="25"/>
      <c r="L23" s="25"/>
    </row>
    <row r="24" spans="1:12" ht="15" hidden="1">
      <c r="A24" s="25">
        <v>18</v>
      </c>
      <c r="B24" s="25">
        <f>'Г18'!B6</f>
        <v>0</v>
      </c>
      <c r="C24" s="25">
        <f>'Г18'!B3</f>
        <v>0</v>
      </c>
      <c r="D24" s="55">
        <f>'Г18'!C3</f>
        <v>0</v>
      </c>
      <c r="E24" s="24">
        <f>'Г18'!B40</f>
        <v>0</v>
      </c>
      <c r="F24" s="25"/>
      <c r="G24" s="25"/>
      <c r="H24" s="25"/>
      <c r="I24" s="25"/>
      <c r="J24" s="25"/>
      <c r="K24" s="25"/>
      <c r="L24" s="25"/>
    </row>
    <row r="25" spans="1:12" ht="15" hidden="1">
      <c r="A25" s="25">
        <v>19</v>
      </c>
      <c r="B25" s="25">
        <f>'Г19'!B6</f>
        <v>0</v>
      </c>
      <c r="C25" s="25">
        <f>'Г19'!B3</f>
        <v>0</v>
      </c>
      <c r="D25" s="55">
        <f>'Г19'!C3</f>
        <v>0</v>
      </c>
      <c r="E25" s="24">
        <f>'Г19'!B40</f>
        <v>0</v>
      </c>
      <c r="F25" s="25"/>
      <c r="G25" s="25"/>
      <c r="H25" s="25"/>
      <c r="I25" s="25"/>
      <c r="J25" s="25"/>
      <c r="K25" s="25"/>
      <c r="L25" s="25"/>
    </row>
    <row r="26" spans="1:12" ht="15" hidden="1">
      <c r="A26" s="25">
        <v>20</v>
      </c>
      <c r="B26" s="25">
        <f>'Г20'!B6</f>
        <v>0</v>
      </c>
      <c r="C26" s="25">
        <f>'Г20'!B3</f>
        <v>0</v>
      </c>
      <c r="D26" s="55">
        <f>'Г20'!C3</f>
        <v>0</v>
      </c>
      <c r="E26" s="24">
        <f>'Г20'!B40</f>
        <v>0</v>
      </c>
      <c r="F26" s="25"/>
      <c r="G26" s="25"/>
      <c r="H26" s="25"/>
      <c r="I26" s="25"/>
      <c r="J26" s="25"/>
      <c r="K26" s="25"/>
      <c r="L26" s="25"/>
    </row>
    <row r="27" spans="1:12" ht="15" hidden="1">
      <c r="A27" s="25">
        <v>21</v>
      </c>
      <c r="B27" s="25">
        <f>'Г21'!B6</f>
        <v>0</v>
      </c>
      <c r="C27" s="25">
        <f>'Г21'!B3</f>
        <v>0</v>
      </c>
      <c r="D27" s="55">
        <f>'Г21'!C3</f>
        <v>0</v>
      </c>
      <c r="E27" s="24">
        <f>'Г21'!B40</f>
        <v>0</v>
      </c>
      <c r="F27" s="25"/>
      <c r="G27" s="25"/>
      <c r="H27" s="25"/>
      <c r="I27" s="25"/>
      <c r="J27" s="25"/>
      <c r="K27" s="25"/>
      <c r="L27" s="25"/>
    </row>
    <row r="28" spans="1:12" ht="15" hidden="1">
      <c r="A28" s="25">
        <v>22</v>
      </c>
      <c r="B28" s="25">
        <f>'Г22'!B6</f>
        <v>0</v>
      </c>
      <c r="C28" s="25">
        <f>'Г22'!B3</f>
        <v>0</v>
      </c>
      <c r="D28" s="55">
        <f>'Г22'!C3</f>
        <v>0</v>
      </c>
      <c r="E28" s="24">
        <f>'Г22'!B40</f>
        <v>0</v>
      </c>
      <c r="F28" s="25"/>
      <c r="G28" s="25"/>
      <c r="H28" s="25"/>
      <c r="I28" s="25"/>
      <c r="J28" s="25"/>
      <c r="K28" s="25"/>
      <c r="L28" s="25"/>
    </row>
    <row r="29" spans="1:12" ht="15" hidden="1">
      <c r="A29" s="25">
        <v>23</v>
      </c>
      <c r="B29" s="25">
        <f>'Г23'!B6</f>
        <v>0</v>
      </c>
      <c r="C29" s="25">
        <f>'Г23'!B3</f>
        <v>0</v>
      </c>
      <c r="D29" s="55">
        <f>'Г23'!C3</f>
        <v>0</v>
      </c>
      <c r="E29" s="24">
        <f>'Г23'!B40</f>
        <v>0</v>
      </c>
      <c r="F29" s="25"/>
      <c r="G29" s="25"/>
      <c r="H29" s="25"/>
      <c r="I29" s="25"/>
      <c r="J29" s="25"/>
      <c r="K29" s="25"/>
      <c r="L29" s="25"/>
    </row>
    <row r="30" spans="1:12" ht="15" hidden="1">
      <c r="A30" s="25">
        <v>24</v>
      </c>
      <c r="B30" s="25">
        <f>'Г24'!B6</f>
        <v>0</v>
      </c>
      <c r="C30" s="25">
        <f>'Г24'!B3</f>
        <v>0</v>
      </c>
      <c r="D30" s="55">
        <f>'Г24'!C3</f>
        <v>0</v>
      </c>
      <c r="E30" s="24">
        <f>'Г24'!B40</f>
        <v>0</v>
      </c>
      <c r="F30" s="25"/>
      <c r="G30" s="25"/>
      <c r="H30" s="25"/>
      <c r="I30" s="25"/>
      <c r="J30" s="25"/>
      <c r="K30" s="25"/>
      <c r="L30" s="25"/>
    </row>
    <row r="31" spans="1:12" ht="15" hidden="1">
      <c r="A31" s="25">
        <v>25</v>
      </c>
      <c r="B31" s="25">
        <f>'Г25'!B6</f>
        <v>0</v>
      </c>
      <c r="C31" s="25">
        <f>'Г25'!B3</f>
        <v>0</v>
      </c>
      <c r="D31" s="55">
        <f>'Г25'!C3</f>
        <v>0</v>
      </c>
      <c r="E31" s="24">
        <f>'Г25'!B40</f>
        <v>0</v>
      </c>
      <c r="F31" s="25"/>
      <c r="G31" s="25"/>
      <c r="H31" s="25"/>
      <c r="I31" s="25"/>
      <c r="J31" s="25"/>
      <c r="K31" s="25"/>
      <c r="L31" s="25"/>
    </row>
  </sheetData>
  <sheetProtection/>
  <mergeCells count="14">
    <mergeCell ref="E5:E6"/>
    <mergeCell ref="F5:F6"/>
    <mergeCell ref="G5:G6"/>
    <mergeCell ref="H5:J5"/>
    <mergeCell ref="K5:K6"/>
    <mergeCell ref="D5:D6"/>
    <mergeCell ref="A1:L1"/>
    <mergeCell ref="A4:L4"/>
    <mergeCell ref="L5:L6"/>
    <mergeCell ref="A2:L2"/>
    <mergeCell ref="A3:L3"/>
    <mergeCell ref="A5:A6"/>
    <mergeCell ref="B5:B6"/>
    <mergeCell ref="C5:C6"/>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dimension ref="A1:M31"/>
  <sheetViews>
    <sheetView zoomScalePageLayoutView="0" workbookViewId="0" topLeftCell="A1">
      <selection activeCell="F18" sqref="F18"/>
    </sheetView>
  </sheetViews>
  <sheetFormatPr defaultColWidth="9.140625" defaultRowHeight="15"/>
  <cols>
    <col min="1" max="1" width="4.7109375" style="0" customWidth="1"/>
    <col min="2" max="2" width="32.140625" style="0" customWidth="1"/>
    <col min="3" max="4" width="6.7109375" style="0" customWidth="1"/>
    <col min="5" max="5" width="28.7109375" style="0" customWidth="1"/>
  </cols>
  <sheetData>
    <row r="1" spans="1:12" ht="15">
      <c r="A1" s="143" t="s">
        <v>71</v>
      </c>
      <c r="B1" s="143"/>
      <c r="C1" s="143"/>
      <c r="D1" s="143"/>
      <c r="E1" s="143"/>
      <c r="F1" s="143"/>
      <c r="G1" s="143"/>
      <c r="H1" s="143"/>
      <c r="I1" s="143"/>
      <c r="J1" s="143"/>
      <c r="K1" s="143"/>
      <c r="L1" s="143"/>
    </row>
    <row r="2" spans="1:12" ht="15" customHeight="1">
      <c r="A2" s="144" t="s">
        <v>256</v>
      </c>
      <c r="B2" s="144"/>
      <c r="C2" s="144"/>
      <c r="D2" s="144"/>
      <c r="E2" s="144"/>
      <c r="F2" s="144"/>
      <c r="G2" s="144"/>
      <c r="H2" s="144"/>
      <c r="I2" s="144"/>
      <c r="J2" s="144"/>
      <c r="K2" s="144"/>
      <c r="L2" s="144"/>
    </row>
    <row r="3" spans="1:12" ht="15" customHeight="1">
      <c r="A3" s="145" t="s">
        <v>110</v>
      </c>
      <c r="B3" s="145"/>
      <c r="C3" s="145"/>
      <c r="D3" s="145"/>
      <c r="E3" s="145"/>
      <c r="F3" s="145"/>
      <c r="G3" s="145"/>
      <c r="H3" s="145"/>
      <c r="I3" s="145"/>
      <c r="J3" s="145"/>
      <c r="K3" s="145"/>
      <c r="L3" s="145"/>
    </row>
    <row r="4" spans="1:12" ht="15">
      <c r="A4" s="146" t="s">
        <v>111</v>
      </c>
      <c r="B4" s="146"/>
      <c r="C4" s="146"/>
      <c r="D4" s="146"/>
      <c r="E4" s="146"/>
      <c r="F4" s="146"/>
      <c r="G4" s="146"/>
      <c r="H4" s="146"/>
      <c r="I4" s="146"/>
      <c r="J4" s="146"/>
      <c r="K4" s="146"/>
      <c r="L4" s="146"/>
    </row>
    <row r="5" spans="1:12" ht="15" customHeight="1">
      <c r="A5" s="142" t="s">
        <v>22</v>
      </c>
      <c r="B5" s="142" t="s">
        <v>69</v>
      </c>
      <c r="C5" s="142" t="s">
        <v>70</v>
      </c>
      <c r="D5" s="140" t="s">
        <v>123</v>
      </c>
      <c r="E5" s="142" t="s">
        <v>85</v>
      </c>
      <c r="F5" s="142" t="s">
        <v>48</v>
      </c>
      <c r="G5" s="142" t="s">
        <v>31</v>
      </c>
      <c r="H5" s="142" t="s">
        <v>38</v>
      </c>
      <c r="I5" s="142"/>
      <c r="J5" s="142"/>
      <c r="K5" s="142" t="s">
        <v>44</v>
      </c>
      <c r="L5" s="142" t="s">
        <v>49</v>
      </c>
    </row>
    <row r="6" spans="1:12" ht="15">
      <c r="A6" s="142"/>
      <c r="B6" s="142"/>
      <c r="C6" s="142"/>
      <c r="D6" s="141"/>
      <c r="E6" s="142"/>
      <c r="F6" s="142"/>
      <c r="G6" s="142"/>
      <c r="H6" s="13" t="s">
        <v>39</v>
      </c>
      <c r="I6" s="13" t="s">
        <v>40</v>
      </c>
      <c r="J6" s="13" t="s">
        <v>41</v>
      </c>
      <c r="K6" s="142"/>
      <c r="L6" s="142"/>
    </row>
    <row r="7" spans="1:13" ht="25.5">
      <c r="A7" s="25">
        <v>1</v>
      </c>
      <c r="B7" s="25" t="str">
        <f>'Г1'!B6</f>
        <v>Симонов Николай Александрович</v>
      </c>
      <c r="C7" s="25" t="str">
        <f>'Г1'!B3</f>
        <v>5</v>
      </c>
      <c r="D7" s="55" t="str">
        <f>'Г1'!C3</f>
        <v>3 с эл.4</v>
      </c>
      <c r="E7" s="24" t="str">
        <f>'Г1'!B40</f>
        <v>Туркестанский хребет, Памиро-Алай</v>
      </c>
      <c r="F7" s="25">
        <v>20</v>
      </c>
      <c r="G7" s="25">
        <v>1</v>
      </c>
      <c r="H7" s="25">
        <v>-4</v>
      </c>
      <c r="I7" s="25">
        <v>-3</v>
      </c>
      <c r="J7" s="25">
        <v>-2</v>
      </c>
      <c r="K7" s="25">
        <v>-4</v>
      </c>
      <c r="L7" s="25">
        <v>2</v>
      </c>
      <c r="M7">
        <f>SUM(F7:L7)</f>
        <v>10</v>
      </c>
    </row>
    <row r="8" spans="1:13" ht="21">
      <c r="A8" s="25">
        <v>2</v>
      </c>
      <c r="B8" s="25" t="str">
        <f>'Г2'!B6</f>
        <v>Шкитов Дмитрий Андреевич</v>
      </c>
      <c r="C8" s="25">
        <f>'Г2'!B3</f>
        <v>4</v>
      </c>
      <c r="D8" s="55">
        <f>'Г2'!C3</f>
        <v>4</v>
      </c>
      <c r="E8" s="24" t="str">
        <f>'Г2'!B40</f>
        <v>Хребет Терскей Алатоо, Центральный Тянь-Шань</v>
      </c>
      <c r="F8" s="25">
        <v>48</v>
      </c>
      <c r="G8" s="25">
        <v>0</v>
      </c>
      <c r="H8" s="25">
        <v>3</v>
      </c>
      <c r="I8" s="25">
        <v>1</v>
      </c>
      <c r="J8" s="25">
        <v>2</v>
      </c>
      <c r="K8" s="25">
        <v>7</v>
      </c>
      <c r="L8" s="25">
        <v>5</v>
      </c>
      <c r="M8">
        <f aca="true" t="shared" si="0" ref="M8:M18">SUM(F8:L8)</f>
        <v>66</v>
      </c>
    </row>
    <row r="9" spans="1:13" ht="15">
      <c r="A9" s="25">
        <v>3</v>
      </c>
      <c r="B9" s="25" t="str">
        <f>'Г3'!B6</f>
        <v>Кушманцев Станислав Иванович</v>
      </c>
      <c r="C9" s="25">
        <f>'Г3'!B3</f>
        <v>5</v>
      </c>
      <c r="D9" s="55">
        <f>'Г3'!C3</f>
        <v>5</v>
      </c>
      <c r="E9" s="24" t="str">
        <f>'Г3'!B40</f>
        <v>Киргизский хребет, Сев. Тянь-Шань                                                                                                                </v>
      </c>
      <c r="F9" s="25">
        <v>65</v>
      </c>
      <c r="G9" s="25">
        <v>2</v>
      </c>
      <c r="H9" s="25">
        <v>0</v>
      </c>
      <c r="I9" s="25">
        <v>-4</v>
      </c>
      <c r="J9" s="25">
        <v>1</v>
      </c>
      <c r="K9" s="25">
        <v>5</v>
      </c>
      <c r="L9" s="25">
        <v>4</v>
      </c>
      <c r="M9">
        <f t="shared" si="0"/>
        <v>73</v>
      </c>
    </row>
    <row r="10" spans="1:13" ht="21">
      <c r="A10" s="25">
        <v>4</v>
      </c>
      <c r="B10" s="25" t="str">
        <f>'Г4'!B6</f>
        <v>Борисов Юрий Михайлович</v>
      </c>
      <c r="C10" s="25">
        <f>'Г4'!B3</f>
        <v>5</v>
      </c>
      <c r="D10" s="55">
        <f>'Г4'!C3</f>
        <v>5</v>
      </c>
      <c r="E10" s="24" t="str">
        <f>'Г4'!B40</f>
        <v>Зеравшанский хребет (горный узел Такали), Памиро-Алай</v>
      </c>
      <c r="F10" s="25">
        <v>64</v>
      </c>
      <c r="G10" s="25">
        <v>3</v>
      </c>
      <c r="H10" s="25">
        <v>4</v>
      </c>
      <c r="I10" s="25">
        <v>4</v>
      </c>
      <c r="J10" s="25">
        <v>3</v>
      </c>
      <c r="K10" s="25">
        <v>3</v>
      </c>
      <c r="L10" s="25">
        <v>4</v>
      </c>
      <c r="M10">
        <f t="shared" si="0"/>
        <v>85</v>
      </c>
    </row>
    <row r="11" spans="1:13" ht="15">
      <c r="A11" s="25">
        <v>5</v>
      </c>
      <c r="B11" s="25" t="str">
        <f>'Г5'!B6</f>
        <v>Фатихова Альфия Азатовна</v>
      </c>
      <c r="C11" s="25">
        <f>'Г5'!B3</f>
        <v>4</v>
      </c>
      <c r="D11" s="55">
        <f>'Г5'!C3</f>
        <v>4</v>
      </c>
      <c r="E11" s="24" t="str">
        <f>'Г5'!B40</f>
        <v>Гиссарский хр., Фанские горы, Памиро-Алай</v>
      </c>
      <c r="F11" s="25">
        <v>44</v>
      </c>
      <c r="G11" s="25">
        <v>0</v>
      </c>
      <c r="H11" s="25">
        <v>2</v>
      </c>
      <c r="I11" s="25">
        <v>3</v>
      </c>
      <c r="J11" s="25">
        <v>1</v>
      </c>
      <c r="K11" s="25">
        <v>6</v>
      </c>
      <c r="L11" s="25">
        <v>4</v>
      </c>
      <c r="M11">
        <f t="shared" si="0"/>
        <v>60</v>
      </c>
    </row>
    <row r="12" spans="1:13" ht="21">
      <c r="A12" s="25">
        <v>6</v>
      </c>
      <c r="B12" s="25" t="str">
        <f>'Г6'!B6</f>
        <v>Борисов Владимир Борисович</v>
      </c>
      <c r="C12" s="25">
        <f>'Г6'!B3</f>
        <v>3</v>
      </c>
      <c r="D12" s="55">
        <f>'Г6'!C3</f>
        <v>3</v>
      </c>
      <c r="E12" s="24" t="str">
        <f>'Г6'!B40</f>
        <v>Хребет Терскей-Алатоо, Центральный Тянь-Шань</v>
      </c>
      <c r="F12" s="25">
        <v>18</v>
      </c>
      <c r="G12" s="25">
        <v>0</v>
      </c>
      <c r="H12" s="25">
        <v>-2</v>
      </c>
      <c r="I12" s="25">
        <v>0</v>
      </c>
      <c r="J12" s="25">
        <v>1</v>
      </c>
      <c r="K12" s="25">
        <v>0</v>
      </c>
      <c r="L12" s="25">
        <v>2</v>
      </c>
      <c r="M12">
        <f t="shared" si="0"/>
        <v>19</v>
      </c>
    </row>
    <row r="13" spans="1:13" ht="21">
      <c r="A13" s="25">
        <v>7</v>
      </c>
      <c r="B13" s="25" t="str">
        <f>'Г7'!B6</f>
        <v>Деменев Николай Павлович</v>
      </c>
      <c r="C13" s="25">
        <f>'Г7'!B3</f>
        <v>4</v>
      </c>
      <c r="D13" s="55">
        <f>'Г7'!C3</f>
        <v>4</v>
      </c>
      <c r="E13" s="24" t="str">
        <f>'Г7'!B40</f>
        <v>Хребет Терскей-Алатоо, Центральный Тянь-Шань</v>
      </c>
      <c r="F13" s="25">
        <v>43</v>
      </c>
      <c r="G13" s="25">
        <v>7</v>
      </c>
      <c r="H13" s="25">
        <v>1</v>
      </c>
      <c r="I13" s="25">
        <v>1</v>
      </c>
      <c r="J13" s="25">
        <v>1</v>
      </c>
      <c r="K13" s="25">
        <v>3</v>
      </c>
      <c r="L13" s="25">
        <v>4</v>
      </c>
      <c r="M13">
        <f t="shared" si="0"/>
        <v>60</v>
      </c>
    </row>
    <row r="14" spans="1:13" ht="25.5">
      <c r="A14" s="25">
        <v>8</v>
      </c>
      <c r="B14" s="25" t="str">
        <f>'Г8'!B6</f>
        <v>Попов Валерий Фридрихович</v>
      </c>
      <c r="C14" s="25" t="str">
        <f>'Г8'!B3</f>
        <v>4 с эл. 5</v>
      </c>
      <c r="D14" s="55" t="str">
        <f>'Г8'!C3</f>
        <v>4 с эл.5</v>
      </c>
      <c r="E14" s="24" t="str">
        <f>'Г8'!B40</f>
        <v> Хребет Терскей-Алатоо, Центральный Тянь-Шань</v>
      </c>
      <c r="F14" s="25">
        <v>54</v>
      </c>
      <c r="G14" s="25">
        <v>6</v>
      </c>
      <c r="H14" s="25">
        <v>0</v>
      </c>
      <c r="I14" s="25">
        <v>0</v>
      </c>
      <c r="J14" s="25">
        <v>-2</v>
      </c>
      <c r="K14" s="25">
        <v>2</v>
      </c>
      <c r="L14" s="25">
        <v>4</v>
      </c>
      <c r="M14">
        <f t="shared" si="0"/>
        <v>64</v>
      </c>
    </row>
    <row r="15" spans="1:13" ht="21">
      <c r="A15" s="25">
        <v>9</v>
      </c>
      <c r="B15" s="25" t="str">
        <f>'Г9'!B6</f>
        <v>Хмелёв Станислав Николаевич</v>
      </c>
      <c r="C15" s="25">
        <f>'Г9'!B3</f>
        <v>3</v>
      </c>
      <c r="D15" s="55">
        <f>'Г9'!C3</f>
        <v>3</v>
      </c>
      <c r="E15" s="24" t="str">
        <f>'Г9'!B40</f>
        <v>Хребет Терскей Алатау, Центральный Тянь-Шань</v>
      </c>
      <c r="F15" s="25">
        <v>18</v>
      </c>
      <c r="G15" s="25">
        <v>0</v>
      </c>
      <c r="H15" s="25">
        <v>0</v>
      </c>
      <c r="I15" s="25">
        <v>0</v>
      </c>
      <c r="J15" s="25">
        <v>0</v>
      </c>
      <c r="K15" s="25">
        <v>1</v>
      </c>
      <c r="L15" s="25">
        <v>1</v>
      </c>
      <c r="M15">
        <f t="shared" si="0"/>
        <v>20</v>
      </c>
    </row>
    <row r="16" spans="1:13" ht="15">
      <c r="A16" s="25">
        <v>10</v>
      </c>
      <c r="B16" s="25" t="str">
        <f>'Г10'!B6</f>
        <v>Рыбальченко Андрей Николаевич</v>
      </c>
      <c r="C16" s="25">
        <f>'Г10'!B3</f>
        <v>4</v>
      </c>
      <c r="D16" s="55">
        <f>'Г10'!C3</f>
        <v>4</v>
      </c>
      <c r="E16" s="24" t="str">
        <f>'Г10'!B40</f>
        <v>Приэльбрусье, Центральный Кавказ</v>
      </c>
      <c r="F16" s="25">
        <v>38</v>
      </c>
      <c r="G16" s="25">
        <v>2</v>
      </c>
      <c r="H16" s="25">
        <v>1</v>
      </c>
      <c r="I16" s="25">
        <v>1</v>
      </c>
      <c r="J16" s="25">
        <v>1</v>
      </c>
      <c r="K16" s="25">
        <v>2</v>
      </c>
      <c r="L16" s="25">
        <v>3</v>
      </c>
      <c r="M16">
        <f t="shared" si="0"/>
        <v>48</v>
      </c>
    </row>
    <row r="17" spans="1:13" ht="15">
      <c r="A17" s="25">
        <v>11</v>
      </c>
      <c r="B17" s="25" t="str">
        <f>'Г11'!B6</f>
        <v>Лукьянов Олег Ганнадьевич</v>
      </c>
      <c r="C17" s="25">
        <f>'Г11'!B3</f>
        <v>3</v>
      </c>
      <c r="D17" s="55">
        <f>'Г11'!C3</f>
        <v>3</v>
      </c>
      <c r="E17" s="24" t="str">
        <f>'Г11'!B40</f>
        <v>Киргизский хребет, Сев. Тянь-Шань</v>
      </c>
      <c r="F17" s="25">
        <v>27</v>
      </c>
      <c r="G17" s="25">
        <v>0</v>
      </c>
      <c r="H17" s="25">
        <v>1</v>
      </c>
      <c r="I17" s="25">
        <v>1</v>
      </c>
      <c r="J17" s="25">
        <v>2</v>
      </c>
      <c r="K17" s="25">
        <v>3</v>
      </c>
      <c r="L17" s="25">
        <v>2</v>
      </c>
      <c r="M17">
        <f t="shared" si="0"/>
        <v>36</v>
      </c>
    </row>
    <row r="18" spans="1:13" ht="15">
      <c r="A18" s="25">
        <v>12</v>
      </c>
      <c r="B18" s="25" t="str">
        <f>'Г12'!B6</f>
        <v>Валиев Альберт Шамильевич</v>
      </c>
      <c r="C18" s="25">
        <f>'Г12'!B3</f>
        <v>4</v>
      </c>
      <c r="D18" s="55">
        <f>'Г12'!C3</f>
        <v>4</v>
      </c>
      <c r="E18" s="24" t="str">
        <f>'Г12'!B40</f>
        <v>Сев. Тянь-Шань, Киргизский хребет</v>
      </c>
      <c r="F18" s="25">
        <v>44</v>
      </c>
      <c r="G18" s="25">
        <v>4</v>
      </c>
      <c r="H18" s="25">
        <v>2</v>
      </c>
      <c r="I18" s="25">
        <v>3</v>
      </c>
      <c r="J18" s="25">
        <v>1</v>
      </c>
      <c r="K18" s="25">
        <v>5</v>
      </c>
      <c r="L18" s="25">
        <v>2</v>
      </c>
      <c r="M18">
        <f t="shared" si="0"/>
        <v>61</v>
      </c>
    </row>
    <row r="19" spans="1:12" ht="15" hidden="1">
      <c r="A19" s="25">
        <v>13</v>
      </c>
      <c r="B19" s="25">
        <f>'Г13'!B6</f>
        <v>0</v>
      </c>
      <c r="C19" s="25">
        <f>'Г13'!B3</f>
        <v>0</v>
      </c>
      <c r="D19" s="55">
        <f>'Г13'!C3</f>
        <v>0</v>
      </c>
      <c r="E19" s="24">
        <f>'Г13'!B40</f>
        <v>0</v>
      </c>
      <c r="F19" s="25"/>
      <c r="G19" s="25"/>
      <c r="H19" s="25"/>
      <c r="I19" s="25"/>
      <c r="J19" s="25"/>
      <c r="K19" s="25"/>
      <c r="L19" s="25"/>
    </row>
    <row r="20" spans="1:12" ht="15" hidden="1">
      <c r="A20" s="25">
        <v>14</v>
      </c>
      <c r="B20" s="25">
        <f>'Г14'!B6</f>
        <v>0</v>
      </c>
      <c r="C20" s="25">
        <f>'Г14'!B3</f>
        <v>0</v>
      </c>
      <c r="D20" s="55">
        <f>'Г14'!C3</f>
        <v>0</v>
      </c>
      <c r="E20" s="24">
        <f>'Г14'!B40</f>
        <v>0</v>
      </c>
      <c r="F20" s="25"/>
      <c r="G20" s="25"/>
      <c r="H20" s="25"/>
      <c r="I20" s="25"/>
      <c r="J20" s="25"/>
      <c r="K20" s="25"/>
      <c r="L20" s="25"/>
    </row>
    <row r="21" spans="1:12" ht="15" hidden="1">
      <c r="A21" s="25">
        <v>15</v>
      </c>
      <c r="B21" s="25">
        <f>'Г15'!B6</f>
        <v>0</v>
      </c>
      <c r="C21" s="25">
        <f>'Г15'!B3</f>
        <v>0</v>
      </c>
      <c r="D21" s="55">
        <f>'Г15'!C3</f>
        <v>0</v>
      </c>
      <c r="E21" s="24">
        <f>'Г15'!B40</f>
        <v>0</v>
      </c>
      <c r="F21" s="25"/>
      <c r="G21" s="25"/>
      <c r="H21" s="25"/>
      <c r="I21" s="25"/>
      <c r="J21" s="25"/>
      <c r="K21" s="25"/>
      <c r="L21" s="25"/>
    </row>
    <row r="22" spans="1:12" ht="15" hidden="1">
      <c r="A22" s="25">
        <v>16</v>
      </c>
      <c r="B22" s="25">
        <f>'Г16'!B6</f>
        <v>0</v>
      </c>
      <c r="C22" s="25">
        <f>'Г16'!B3</f>
        <v>0</v>
      </c>
      <c r="D22" s="55">
        <f>'Г16'!C3</f>
        <v>0</v>
      </c>
      <c r="E22" s="24">
        <f>'Г16'!B40</f>
        <v>0</v>
      </c>
      <c r="F22" s="25"/>
      <c r="G22" s="25"/>
      <c r="H22" s="25"/>
      <c r="I22" s="25"/>
      <c r="J22" s="25"/>
      <c r="K22" s="25"/>
      <c r="L22" s="25"/>
    </row>
    <row r="23" spans="1:12" ht="15" hidden="1">
      <c r="A23" s="25">
        <v>17</v>
      </c>
      <c r="B23" s="25">
        <f>'Г17'!B6</f>
        <v>0</v>
      </c>
      <c r="C23" s="25">
        <f>'Г17'!B3</f>
        <v>0</v>
      </c>
      <c r="D23" s="55">
        <f>'Г17'!C3</f>
        <v>0</v>
      </c>
      <c r="E23" s="24">
        <f>'Г17'!B40</f>
        <v>0</v>
      </c>
      <c r="F23" s="25"/>
      <c r="G23" s="25"/>
      <c r="H23" s="25"/>
      <c r="I23" s="25"/>
      <c r="J23" s="25"/>
      <c r="K23" s="25"/>
      <c r="L23" s="25"/>
    </row>
    <row r="24" spans="1:12" ht="15" hidden="1">
      <c r="A24" s="25">
        <v>18</v>
      </c>
      <c r="B24" s="25">
        <f>'Г18'!B6</f>
        <v>0</v>
      </c>
      <c r="C24" s="25">
        <f>'Г18'!B3</f>
        <v>0</v>
      </c>
      <c r="D24" s="55">
        <f>'Г18'!C3</f>
        <v>0</v>
      </c>
      <c r="E24" s="24">
        <f>'Г18'!B40</f>
        <v>0</v>
      </c>
      <c r="F24" s="25"/>
      <c r="G24" s="25"/>
      <c r="H24" s="25"/>
      <c r="I24" s="25"/>
      <c r="J24" s="25"/>
      <c r="K24" s="25"/>
      <c r="L24" s="25"/>
    </row>
    <row r="25" spans="1:12" ht="15" hidden="1">
      <c r="A25" s="25">
        <v>19</v>
      </c>
      <c r="B25" s="25">
        <f>'Г19'!B6</f>
        <v>0</v>
      </c>
      <c r="C25" s="25">
        <f>'Г19'!B3</f>
        <v>0</v>
      </c>
      <c r="D25" s="55">
        <f>'Г19'!C3</f>
        <v>0</v>
      </c>
      <c r="E25" s="24">
        <f>'Г19'!B40</f>
        <v>0</v>
      </c>
      <c r="F25" s="25"/>
      <c r="G25" s="25"/>
      <c r="H25" s="25"/>
      <c r="I25" s="25"/>
      <c r="J25" s="25"/>
      <c r="K25" s="25"/>
      <c r="L25" s="25"/>
    </row>
    <row r="26" spans="1:12" ht="15" hidden="1">
      <c r="A26" s="25">
        <v>20</v>
      </c>
      <c r="B26" s="25">
        <f>'Г20'!B6</f>
        <v>0</v>
      </c>
      <c r="C26" s="25">
        <f>'Г20'!B3</f>
        <v>0</v>
      </c>
      <c r="D26" s="55">
        <f>'Г20'!C3</f>
        <v>0</v>
      </c>
      <c r="E26" s="24">
        <f>'Г20'!B40</f>
        <v>0</v>
      </c>
      <c r="F26" s="25"/>
      <c r="G26" s="25"/>
      <c r="H26" s="25"/>
      <c r="I26" s="25"/>
      <c r="J26" s="25"/>
      <c r="K26" s="25"/>
      <c r="L26" s="25"/>
    </row>
    <row r="27" spans="1:12" ht="15" hidden="1">
      <c r="A27" s="25">
        <v>21</v>
      </c>
      <c r="B27" s="25">
        <f>'Г21'!B6</f>
        <v>0</v>
      </c>
      <c r="C27" s="25">
        <f>'Г21'!B3</f>
        <v>0</v>
      </c>
      <c r="D27" s="55">
        <f>'Г21'!C3</f>
        <v>0</v>
      </c>
      <c r="E27" s="24">
        <f>'Г21'!B40</f>
        <v>0</v>
      </c>
      <c r="F27" s="25"/>
      <c r="G27" s="25"/>
      <c r="H27" s="25"/>
      <c r="I27" s="25"/>
      <c r="J27" s="25"/>
      <c r="K27" s="25"/>
      <c r="L27" s="25"/>
    </row>
    <row r="28" spans="1:12" ht="15" hidden="1">
      <c r="A28" s="25">
        <v>22</v>
      </c>
      <c r="B28" s="25">
        <f>'Г22'!B6</f>
        <v>0</v>
      </c>
      <c r="C28" s="25">
        <f>'Г22'!B3</f>
        <v>0</v>
      </c>
      <c r="D28" s="55">
        <f>'Г22'!C3</f>
        <v>0</v>
      </c>
      <c r="E28" s="24">
        <f>'Г22'!B40</f>
        <v>0</v>
      </c>
      <c r="F28" s="25"/>
      <c r="G28" s="25"/>
      <c r="H28" s="25"/>
      <c r="I28" s="25"/>
      <c r="J28" s="25"/>
      <c r="K28" s="25"/>
      <c r="L28" s="25"/>
    </row>
    <row r="29" spans="1:12" ht="15" hidden="1">
      <c r="A29" s="25">
        <v>23</v>
      </c>
      <c r="B29" s="25">
        <f>'Г23'!B6</f>
        <v>0</v>
      </c>
      <c r="C29" s="25">
        <f>'Г23'!B3</f>
        <v>0</v>
      </c>
      <c r="D29" s="55">
        <f>'Г23'!C3</f>
        <v>0</v>
      </c>
      <c r="E29" s="24">
        <f>'Г23'!B40</f>
        <v>0</v>
      </c>
      <c r="F29" s="25"/>
      <c r="G29" s="25"/>
      <c r="H29" s="25"/>
      <c r="I29" s="25"/>
      <c r="J29" s="25"/>
      <c r="K29" s="25"/>
      <c r="L29" s="25"/>
    </row>
    <row r="30" spans="1:12" ht="15" hidden="1">
      <c r="A30" s="25">
        <v>24</v>
      </c>
      <c r="B30" s="25">
        <f>'Г24'!B6</f>
        <v>0</v>
      </c>
      <c r="C30" s="25">
        <f>'Г24'!B3</f>
        <v>0</v>
      </c>
      <c r="D30" s="55">
        <f>'Г24'!C3</f>
        <v>0</v>
      </c>
      <c r="E30" s="24">
        <f>'Г24'!B40</f>
        <v>0</v>
      </c>
      <c r="F30" s="25"/>
      <c r="G30" s="25"/>
      <c r="H30" s="25"/>
      <c r="I30" s="25"/>
      <c r="J30" s="25"/>
      <c r="K30" s="25"/>
      <c r="L30" s="25"/>
    </row>
    <row r="31" spans="1:12" ht="15" hidden="1">
      <c r="A31" s="25">
        <v>25</v>
      </c>
      <c r="B31" s="25">
        <f>'Г25'!B6</f>
        <v>0</v>
      </c>
      <c r="C31" s="25">
        <f>'Г25'!B3</f>
        <v>0</v>
      </c>
      <c r="D31" s="55">
        <f>'Г25'!C3</f>
        <v>0</v>
      </c>
      <c r="E31" s="24">
        <f>'Г25'!B40</f>
        <v>0</v>
      </c>
      <c r="F31" s="25"/>
      <c r="G31" s="25"/>
      <c r="H31" s="25"/>
      <c r="I31" s="25"/>
      <c r="J31" s="25"/>
      <c r="K31" s="25"/>
      <c r="L31" s="25"/>
    </row>
  </sheetData>
  <sheetProtection/>
  <mergeCells count="14">
    <mergeCell ref="E5:E6"/>
    <mergeCell ref="F5:F6"/>
    <mergeCell ref="G5:G6"/>
    <mergeCell ref="H5:J5"/>
    <mergeCell ref="K5:K6"/>
    <mergeCell ref="D5:D6"/>
    <mergeCell ref="A1:L1"/>
    <mergeCell ref="A4:L4"/>
    <mergeCell ref="L5:L6"/>
    <mergeCell ref="A2:L2"/>
    <mergeCell ref="A3:L3"/>
    <mergeCell ref="A5:A6"/>
    <mergeCell ref="B5:B6"/>
    <mergeCell ref="C5:C6"/>
  </mergeCell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D56"/>
  <sheetViews>
    <sheetView zoomScalePageLayoutView="0" workbookViewId="0" topLeftCell="A1">
      <selection activeCell="C4" sqref="C4"/>
    </sheetView>
  </sheetViews>
  <sheetFormatPr defaultColWidth="9.140625" defaultRowHeight="15"/>
  <cols>
    <col min="1" max="1" width="58.8515625" style="0" customWidth="1"/>
    <col min="2" max="2" width="40.140625" style="0" customWidth="1"/>
    <col min="3" max="3" width="5.7109375" style="0" customWidth="1"/>
    <col min="4" max="4" width="35.140625" style="0" customWidth="1"/>
  </cols>
  <sheetData>
    <row r="1" spans="1:4" ht="30">
      <c r="A1" s="11"/>
      <c r="B1" s="1"/>
      <c r="C1" s="53" t="s">
        <v>122</v>
      </c>
      <c r="D1" s="1"/>
    </row>
    <row r="2" spans="1:4" ht="15">
      <c r="A2" s="2" t="s">
        <v>0</v>
      </c>
      <c r="B2" s="59" t="s">
        <v>127</v>
      </c>
      <c r="C2" s="1"/>
      <c r="D2" s="1"/>
    </row>
    <row r="3" spans="1:4" ht="15">
      <c r="A3" s="2" t="s">
        <v>43</v>
      </c>
      <c r="B3" s="59" t="s">
        <v>352</v>
      </c>
      <c r="C3" s="54" t="s">
        <v>353</v>
      </c>
      <c r="D3" s="1"/>
    </row>
    <row r="4" spans="1:4" ht="15">
      <c r="A4" s="2" t="s">
        <v>1</v>
      </c>
      <c r="B4" s="59" t="s">
        <v>193</v>
      </c>
      <c r="C4" s="1"/>
      <c r="D4" s="1"/>
    </row>
    <row r="5" spans="1:4" ht="51">
      <c r="A5" s="2" t="s">
        <v>2</v>
      </c>
      <c r="B5" s="59" t="s">
        <v>194</v>
      </c>
      <c r="C5" s="1"/>
      <c r="D5" s="14" t="str">
        <f>CONCATENATE(B6,B5)</f>
        <v>Симонов Николай АлександровичСекция горного туризма спортклуба Новосибирского государственного университета, Новосибирская область, г. Новосибирск</v>
      </c>
    </row>
    <row r="6" spans="1:4" ht="56.25">
      <c r="A6" s="2" t="s">
        <v>3</v>
      </c>
      <c r="B6" s="59" t="s">
        <v>195</v>
      </c>
      <c r="C6" s="1"/>
      <c r="D6" s="15" t="s">
        <v>227</v>
      </c>
    </row>
    <row r="7" spans="1:4" ht="15">
      <c r="A7" s="2" t="s">
        <v>4</v>
      </c>
      <c r="B7" s="59" t="s">
        <v>196</v>
      </c>
      <c r="C7" s="1"/>
      <c r="D7" s="1"/>
    </row>
    <row r="8" spans="1:4" ht="15">
      <c r="A8" s="2" t="s">
        <v>5</v>
      </c>
      <c r="B8" s="59" t="s">
        <v>197</v>
      </c>
      <c r="C8" s="1"/>
      <c r="D8" s="1"/>
    </row>
    <row r="9" spans="1:4" ht="15">
      <c r="A9" s="2" t="s">
        <v>6</v>
      </c>
      <c r="B9" s="68" t="s">
        <v>198</v>
      </c>
      <c r="C9" s="1"/>
      <c r="D9" s="1"/>
    </row>
    <row r="10" spans="1:4" ht="15.75" customHeight="1">
      <c r="A10" s="149" t="s">
        <v>87</v>
      </c>
      <c r="B10" s="59" t="s">
        <v>286</v>
      </c>
      <c r="C10" s="1"/>
      <c r="D10" s="148" t="str">
        <f>CONCATENATE(B10,B11,B12,B13,B14,B15,B16,B17,B18,B19,B20,B21,B22,B23,B24,B25,B26,B27,B28,B29,B30,B31,B32,B33,B34,B35,B36,B37,B38,B39)</f>
        <v>Симонов Николай Александрович,1956,6ГУ,5ГР    Брызгалов Леонид Олегович , 1977, 4ГУ                              Волков Сергей Георгиевич, 1979, 3ГУ                               Музыкова Елена Сергеевна, 1988, 4ГУ                                Панов Антон Владимирович, 1989, 4ГУ                               Полянская Екатерина Владимировна, 1984, 5ГУ                   Сальников Георгий Ефимович, 6ГУ, 6ГР, мсмк               Сербуленко Леонид Михайлович, 1955, 6ГУ                  Бобылев Георгий Владимирович, 1975, 4ГУ                         Хачатурьян Валентин Станиславович, 1980, 2ГУ                 </v>
      </c>
    </row>
    <row r="11" spans="1:4" ht="15">
      <c r="A11" s="150"/>
      <c r="B11" s="59" t="s">
        <v>248</v>
      </c>
      <c r="C11" s="1"/>
      <c r="D11" s="148"/>
    </row>
    <row r="12" spans="1:4" ht="15">
      <c r="A12" s="150"/>
      <c r="B12" s="59" t="s">
        <v>249</v>
      </c>
      <c r="C12" s="1"/>
      <c r="D12" s="148"/>
    </row>
    <row r="13" spans="1:4" ht="15">
      <c r="A13" s="150"/>
      <c r="B13" s="59" t="s">
        <v>250</v>
      </c>
      <c r="C13" s="1"/>
      <c r="D13" s="148"/>
    </row>
    <row r="14" spans="1:4" ht="15">
      <c r="A14" s="150"/>
      <c r="B14" s="59" t="s">
        <v>251</v>
      </c>
      <c r="C14" s="1"/>
      <c r="D14" s="148"/>
    </row>
    <row r="15" spans="1:4" ht="15">
      <c r="A15" s="150"/>
      <c r="B15" s="59" t="s">
        <v>252</v>
      </c>
      <c r="C15" s="1"/>
      <c r="D15" s="148"/>
    </row>
    <row r="16" spans="1:4" ht="15">
      <c r="A16" s="150"/>
      <c r="B16" s="59" t="s">
        <v>253</v>
      </c>
      <c r="C16" s="1"/>
      <c r="D16" s="148"/>
    </row>
    <row r="17" spans="1:4" ht="15">
      <c r="A17" s="150"/>
      <c r="B17" s="59" t="s">
        <v>254</v>
      </c>
      <c r="C17" s="1"/>
      <c r="D17" s="148"/>
    </row>
    <row r="18" spans="1:4" ht="15">
      <c r="A18" s="150"/>
      <c r="B18" s="59" t="s">
        <v>255</v>
      </c>
      <c r="C18" s="1"/>
      <c r="D18" s="4"/>
    </row>
    <row r="19" spans="1:4" ht="15">
      <c r="A19" s="150"/>
      <c r="B19" s="59" t="s">
        <v>285</v>
      </c>
      <c r="C19" s="1"/>
      <c r="D19" s="4"/>
    </row>
    <row r="20" spans="1:4" ht="15" hidden="1">
      <c r="A20" s="150"/>
      <c r="B20" s="57"/>
      <c r="C20" s="1"/>
      <c r="D20" s="4"/>
    </row>
    <row r="21" spans="1:4" ht="15" hidden="1">
      <c r="A21" s="150"/>
      <c r="B21" s="57"/>
      <c r="C21" s="1"/>
      <c r="D21" s="4"/>
    </row>
    <row r="22" spans="1:4" ht="15" customHeight="1" hidden="1">
      <c r="A22" s="150"/>
      <c r="B22" s="57"/>
      <c r="C22" s="1"/>
      <c r="D22" s="4"/>
    </row>
    <row r="23" spans="1:4" ht="15" customHeight="1" hidden="1">
      <c r="A23" s="150"/>
      <c r="B23" s="57"/>
      <c r="C23" s="1"/>
      <c r="D23" s="4"/>
    </row>
    <row r="24" spans="1:4" ht="15" customHeight="1" hidden="1">
      <c r="A24" s="150"/>
      <c r="B24" s="57"/>
      <c r="C24" s="1"/>
      <c r="D24" s="4"/>
    </row>
    <row r="25" spans="1:4" ht="15" customHeight="1" hidden="1">
      <c r="A25" s="150"/>
      <c r="B25" s="57"/>
      <c r="C25" s="1"/>
      <c r="D25" s="4"/>
    </row>
    <row r="26" spans="1:4" ht="15" customHeight="1" hidden="1">
      <c r="A26" s="150"/>
      <c r="B26" s="57"/>
      <c r="C26" s="1"/>
      <c r="D26" s="4"/>
    </row>
    <row r="27" spans="1:4" ht="15" customHeight="1" hidden="1">
      <c r="A27" s="150"/>
      <c r="B27" s="57"/>
      <c r="C27" s="1"/>
      <c r="D27" s="4"/>
    </row>
    <row r="28" spans="1:4" ht="15" customHeight="1" hidden="1">
      <c r="A28" s="150"/>
      <c r="B28" s="57"/>
      <c r="C28" s="1"/>
      <c r="D28" s="4"/>
    </row>
    <row r="29" spans="1:4" ht="15" customHeight="1" hidden="1">
      <c r="A29" s="150"/>
      <c r="B29" s="57"/>
      <c r="C29" s="1"/>
      <c r="D29" s="4"/>
    </row>
    <row r="30" spans="1:4" ht="15" customHeight="1" hidden="1">
      <c r="A30" s="150"/>
      <c r="B30" s="57"/>
      <c r="C30" s="1"/>
      <c r="D30" s="4"/>
    </row>
    <row r="31" spans="1:4" ht="15" customHeight="1" hidden="1">
      <c r="A31" s="150"/>
      <c r="B31" s="57"/>
      <c r="C31" s="1"/>
      <c r="D31" s="4"/>
    </row>
    <row r="32" spans="1:4" ht="15" customHeight="1" hidden="1">
      <c r="A32" s="150"/>
      <c r="B32" s="57"/>
      <c r="C32" s="1"/>
      <c r="D32" s="4"/>
    </row>
    <row r="33" spans="1:4" ht="15" customHeight="1" hidden="1">
      <c r="A33" s="150"/>
      <c r="B33" s="57"/>
      <c r="C33" s="1"/>
      <c r="D33" s="4"/>
    </row>
    <row r="34" spans="1:4" ht="15" customHeight="1" hidden="1">
      <c r="A34" s="150"/>
      <c r="B34" s="57"/>
      <c r="C34" s="1"/>
      <c r="D34" s="4"/>
    </row>
    <row r="35" spans="1:4" ht="15" customHeight="1" hidden="1">
      <c r="A35" s="150"/>
      <c r="B35" s="57"/>
      <c r="C35" s="1"/>
      <c r="D35" s="4"/>
    </row>
    <row r="36" spans="1:4" ht="15" customHeight="1" hidden="1">
      <c r="A36" s="150"/>
      <c r="B36" s="57"/>
      <c r="C36" s="1"/>
      <c r="D36" s="4"/>
    </row>
    <row r="37" spans="1:4" ht="15" customHeight="1" hidden="1">
      <c r="A37" s="150"/>
      <c r="B37" s="57"/>
      <c r="C37" s="1"/>
      <c r="D37" s="4"/>
    </row>
    <row r="38" spans="1:4" ht="15" customHeight="1" hidden="1">
      <c r="A38" s="150"/>
      <c r="B38" s="57"/>
      <c r="C38" s="1"/>
      <c r="D38" s="4"/>
    </row>
    <row r="39" spans="1:4" ht="15" customHeight="1" hidden="1">
      <c r="A39" s="151"/>
      <c r="B39" s="57"/>
      <c r="C39" s="1"/>
      <c r="D39" s="4"/>
    </row>
    <row r="40" spans="1:4" ht="30">
      <c r="A40" s="2" t="s">
        <v>89</v>
      </c>
      <c r="B40" s="57" t="s">
        <v>278</v>
      </c>
      <c r="C40" s="1"/>
      <c r="D40" s="4"/>
    </row>
    <row r="41" spans="1:4" ht="127.5" customHeight="1">
      <c r="A41" s="2" t="s">
        <v>42</v>
      </c>
      <c r="B41" s="57" t="s">
        <v>225</v>
      </c>
      <c r="C41" s="1"/>
      <c r="D41" s="35" t="s">
        <v>225</v>
      </c>
    </row>
    <row r="42" spans="1:4" ht="22.5" customHeight="1">
      <c r="A42" s="147" t="s">
        <v>88</v>
      </c>
      <c r="B42" s="152" t="s">
        <v>199</v>
      </c>
      <c r="C42" s="1"/>
      <c r="D42" s="4"/>
    </row>
    <row r="43" spans="1:4" ht="22.5" customHeight="1">
      <c r="A43" s="147"/>
      <c r="B43" s="153"/>
      <c r="C43" s="1"/>
      <c r="D43" s="4"/>
    </row>
    <row r="44" spans="1:4" ht="30">
      <c r="A44" s="2" t="s">
        <v>7</v>
      </c>
      <c r="B44" s="59" t="s">
        <v>200</v>
      </c>
      <c r="C44" s="1"/>
      <c r="D44" s="1"/>
    </row>
    <row r="45" spans="1:4" ht="25.5">
      <c r="A45" s="2" t="s">
        <v>8</v>
      </c>
      <c r="B45" s="59" t="s">
        <v>200</v>
      </c>
      <c r="C45" s="1"/>
      <c r="D45" s="1"/>
    </row>
    <row r="46" spans="1:4" ht="15">
      <c r="A46" s="2" t="s">
        <v>9</v>
      </c>
      <c r="B46" s="56" t="s">
        <v>138</v>
      </c>
      <c r="C46" s="1"/>
      <c r="D46" s="1"/>
    </row>
    <row r="47" spans="1:4" ht="30">
      <c r="A47" s="2" t="s">
        <v>10</v>
      </c>
      <c r="B47" s="56" t="s">
        <v>137</v>
      </c>
      <c r="C47" s="1"/>
      <c r="D47" s="1"/>
    </row>
    <row r="48" spans="1:4" ht="15">
      <c r="A48" s="2" t="s">
        <v>11</v>
      </c>
      <c r="B48" s="56" t="s">
        <v>137</v>
      </c>
      <c r="C48" s="1"/>
      <c r="D48" s="1"/>
    </row>
    <row r="49" spans="1:4" ht="15">
      <c r="A49" s="2" t="s">
        <v>12</v>
      </c>
      <c r="B49" s="59" t="s">
        <v>138</v>
      </c>
      <c r="C49" s="1"/>
      <c r="D49" s="1"/>
    </row>
    <row r="50" spans="1:4" ht="30">
      <c r="A50" s="2" t="s">
        <v>13</v>
      </c>
      <c r="B50" s="56" t="s">
        <v>137</v>
      </c>
      <c r="C50" s="1"/>
      <c r="D50" s="1"/>
    </row>
    <row r="51" spans="1:4" ht="30">
      <c r="A51" s="2" t="s">
        <v>14</v>
      </c>
      <c r="B51" s="56" t="s">
        <v>137</v>
      </c>
      <c r="C51" s="1"/>
      <c r="D51" s="1"/>
    </row>
    <row r="52" spans="1:4" ht="30">
      <c r="A52" s="2" t="s">
        <v>15</v>
      </c>
      <c r="B52" s="56" t="s">
        <v>137</v>
      </c>
      <c r="C52" s="1"/>
      <c r="D52" s="1"/>
    </row>
    <row r="53" spans="1:4" ht="15">
      <c r="A53" s="1"/>
      <c r="B53" s="1"/>
      <c r="C53" s="1"/>
      <c r="D53" s="1"/>
    </row>
    <row r="54" spans="1:4" ht="15">
      <c r="A54" s="1"/>
      <c r="B54" s="1"/>
      <c r="C54" s="1"/>
      <c r="D54" s="1"/>
    </row>
    <row r="55" spans="1:4" ht="15">
      <c r="A55" s="1"/>
      <c r="B55" s="1"/>
      <c r="C55" s="1"/>
      <c r="D55" s="1"/>
    </row>
    <row r="56" spans="1:4" ht="15">
      <c r="A56" s="1"/>
      <c r="B56" s="1"/>
      <c r="C56" s="1"/>
      <c r="D56" s="1"/>
    </row>
  </sheetData>
  <sheetProtection/>
  <mergeCells count="4">
    <mergeCell ref="A42:A43"/>
    <mergeCell ref="D10:D17"/>
    <mergeCell ref="A10:A39"/>
    <mergeCell ref="B42:B43"/>
  </mergeCells>
  <hyperlinks>
    <hyperlink ref="B9" r:id="rId1" display="nas@osmf.sscc.ru"/>
  </hyperlinks>
  <printOptions/>
  <pageMargins left="0.7" right="0.7"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dimension ref="A1:D52"/>
  <sheetViews>
    <sheetView zoomScalePageLayoutView="0" workbookViewId="0" topLeftCell="A7">
      <selection activeCell="D40" sqref="D40"/>
    </sheetView>
  </sheetViews>
  <sheetFormatPr defaultColWidth="9.140625" defaultRowHeight="15"/>
  <cols>
    <col min="1" max="1" width="58.8515625" style="0" customWidth="1"/>
    <col min="2" max="2" width="51.8515625" style="0" customWidth="1"/>
    <col min="3" max="3" width="5.7109375" style="0" customWidth="1"/>
    <col min="4" max="4" width="37.140625" style="0" customWidth="1"/>
  </cols>
  <sheetData>
    <row r="1" ht="30">
      <c r="C1" s="53" t="s">
        <v>122</v>
      </c>
    </row>
    <row r="2" spans="1:4" ht="15">
      <c r="A2" s="2" t="s">
        <v>0</v>
      </c>
      <c r="B2" s="58" t="s">
        <v>127</v>
      </c>
      <c r="C2" s="1"/>
      <c r="D2" s="1"/>
    </row>
    <row r="3" spans="1:4" ht="15">
      <c r="A3" s="2" t="s">
        <v>43</v>
      </c>
      <c r="B3" s="57">
        <v>4</v>
      </c>
      <c r="C3" s="54">
        <v>4</v>
      </c>
      <c r="D3" s="1"/>
    </row>
    <row r="4" spans="1:4" ht="15">
      <c r="A4" s="2" t="s">
        <v>1</v>
      </c>
      <c r="B4" s="59" t="s">
        <v>128</v>
      </c>
      <c r="C4" s="1"/>
      <c r="D4" s="1"/>
    </row>
    <row r="5" spans="1:4" ht="45">
      <c r="A5" s="2" t="s">
        <v>2</v>
      </c>
      <c r="B5" s="72" t="s">
        <v>129</v>
      </c>
      <c r="C5" s="1"/>
      <c r="D5" s="14" t="str">
        <f>CONCATENATE(B6,B5)</f>
        <v>Шкитов Дмитрий АндреевичТуристско-спортивный клуб «Амазонки» ТПУ, г. Томск, Томская область</v>
      </c>
    </row>
    <row r="6" spans="1:4" ht="33.75">
      <c r="A6" s="2" t="s">
        <v>3</v>
      </c>
      <c r="B6" s="57" t="s">
        <v>130</v>
      </c>
      <c r="C6" s="1"/>
      <c r="D6" s="15" t="s">
        <v>226</v>
      </c>
    </row>
    <row r="7" spans="1:4" ht="15">
      <c r="A7" s="2" t="s">
        <v>4</v>
      </c>
      <c r="B7" s="57" t="s">
        <v>131</v>
      </c>
      <c r="C7" s="1"/>
      <c r="D7" s="1"/>
    </row>
    <row r="8" spans="1:4" ht="15">
      <c r="A8" s="2" t="s">
        <v>5</v>
      </c>
      <c r="B8" s="56" t="s">
        <v>132</v>
      </c>
      <c r="C8" s="1"/>
      <c r="D8" s="1"/>
    </row>
    <row r="9" spans="1:4" ht="15">
      <c r="A9" s="2" t="s">
        <v>6</v>
      </c>
      <c r="B9" s="56" t="s">
        <v>133</v>
      </c>
      <c r="C9" s="1"/>
      <c r="D9" s="1"/>
    </row>
    <row r="10" spans="1:4" ht="15">
      <c r="A10" s="149" t="s">
        <v>87</v>
      </c>
      <c r="B10" s="56" t="s">
        <v>260</v>
      </c>
      <c r="C10" s="1"/>
      <c r="D10" s="148" t="str">
        <f>CONCATENATE(B10,B11,B12,B13,B14,B15,B16,B17,B18,B19,B20,B21,B22,B23,B24,B25,B26,B27,B28,B29,B30,B31,B32,B33,B34,B35,B36,B37,B38,B39)</f>
        <v>Гайсин Фархат Салаватович, 1989, 3ГУ, 1ГР                      Генин Дмитрий Евгеньевич, 1987, 5ГУ, 1ГР                    Зиякаев Григорий Ракитович, 1975, 5ГУ, 1ГР                         Иванов Сергей Олегович, 1992, 3ГУ                                                 Кучумова Любовь Викторовна, 1977, 3ГР                         Махинько Александра Олеговна, 1992, 3ГУ                         Петров Евгений Александрович, 1983, опыт пер.1Б    Умутбеков Даурен Аскарович, 1990, 3ГУ                         Шагапова Эльвира Юлаевна, 1992, 3ГУ                         Шкитов Дмитрий Андреевич, 1985, 5ГУ, 3ГР</v>
      </c>
    </row>
    <row r="11" spans="1:4" ht="15">
      <c r="A11" s="150"/>
      <c r="B11" s="56" t="s">
        <v>261</v>
      </c>
      <c r="C11" s="1"/>
      <c r="D11" s="148"/>
    </row>
    <row r="12" spans="1:4" ht="15">
      <c r="A12" s="150"/>
      <c r="B12" s="56" t="s">
        <v>262</v>
      </c>
      <c r="C12" s="1"/>
      <c r="D12" s="148"/>
    </row>
    <row r="13" spans="1:4" ht="15">
      <c r="A13" s="150"/>
      <c r="B13" s="56" t="s">
        <v>265</v>
      </c>
      <c r="C13" s="1"/>
      <c r="D13" s="148"/>
    </row>
    <row r="14" spans="1:4" ht="15">
      <c r="A14" s="150"/>
      <c r="B14" s="56" t="s">
        <v>263</v>
      </c>
      <c r="C14" s="1"/>
      <c r="D14" s="148"/>
    </row>
    <row r="15" spans="1:4" ht="15">
      <c r="A15" s="150"/>
      <c r="B15" s="56" t="s">
        <v>264</v>
      </c>
      <c r="C15" s="1"/>
      <c r="D15" s="148"/>
    </row>
    <row r="16" spans="1:4" ht="15">
      <c r="A16" s="150"/>
      <c r="B16" s="56" t="s">
        <v>275</v>
      </c>
      <c r="C16" s="1"/>
      <c r="D16" s="148"/>
    </row>
    <row r="17" spans="1:4" ht="17.25" customHeight="1">
      <c r="A17" s="150"/>
      <c r="B17" s="57" t="s">
        <v>259</v>
      </c>
      <c r="C17" s="1"/>
      <c r="D17" s="148"/>
    </row>
    <row r="18" spans="1:4" ht="15">
      <c r="A18" s="150"/>
      <c r="B18" s="57" t="s">
        <v>258</v>
      </c>
      <c r="C18" s="1"/>
      <c r="D18" s="4"/>
    </row>
    <row r="19" spans="1:4" ht="15">
      <c r="A19" s="150"/>
      <c r="B19" s="57" t="s">
        <v>257</v>
      </c>
      <c r="C19" s="1"/>
      <c r="D19" s="4"/>
    </row>
    <row r="20" spans="1:4" ht="15" hidden="1">
      <c r="A20" s="150"/>
      <c r="B20" s="57"/>
      <c r="C20" s="1"/>
      <c r="D20" s="4"/>
    </row>
    <row r="21" spans="1:4" ht="15" hidden="1">
      <c r="A21" s="150"/>
      <c r="B21" s="57"/>
      <c r="C21" s="1"/>
      <c r="D21" s="4"/>
    </row>
    <row r="22" spans="1:4" ht="15" customHeight="1" hidden="1">
      <c r="A22" s="150"/>
      <c r="B22" s="57"/>
      <c r="C22" s="1"/>
      <c r="D22" s="4"/>
    </row>
    <row r="23" spans="1:4" ht="15" customHeight="1" hidden="1">
      <c r="A23" s="150"/>
      <c r="B23" s="57"/>
      <c r="C23" s="1"/>
      <c r="D23" s="4"/>
    </row>
    <row r="24" spans="1:4" ht="15" customHeight="1" hidden="1">
      <c r="A24" s="150"/>
      <c r="B24" s="57"/>
      <c r="C24" s="1"/>
      <c r="D24" s="4"/>
    </row>
    <row r="25" spans="1:4" ht="15" customHeight="1" hidden="1">
      <c r="A25" s="150"/>
      <c r="B25" s="57"/>
      <c r="C25" s="1"/>
      <c r="D25" s="4"/>
    </row>
    <row r="26" spans="1:4" ht="15" customHeight="1" hidden="1">
      <c r="A26" s="150"/>
      <c r="B26" s="57"/>
      <c r="C26" s="1"/>
      <c r="D26" s="4"/>
    </row>
    <row r="27" spans="1:4" ht="15" customHeight="1" hidden="1">
      <c r="A27" s="150"/>
      <c r="B27" s="57"/>
      <c r="C27" s="1"/>
      <c r="D27" s="4"/>
    </row>
    <row r="28" spans="1:4" ht="15" customHeight="1" hidden="1">
      <c r="A28" s="150"/>
      <c r="B28" s="57"/>
      <c r="C28" s="1"/>
      <c r="D28" s="4"/>
    </row>
    <row r="29" spans="1:4" ht="15" customHeight="1" hidden="1">
      <c r="A29" s="150"/>
      <c r="B29" s="57"/>
      <c r="C29" s="1"/>
      <c r="D29" s="4"/>
    </row>
    <row r="30" spans="1:4" ht="15" customHeight="1" hidden="1">
      <c r="A30" s="150"/>
      <c r="B30" s="57"/>
      <c r="C30" s="1"/>
      <c r="D30" s="4"/>
    </row>
    <row r="31" spans="1:4" ht="15" customHeight="1" hidden="1">
      <c r="A31" s="150"/>
      <c r="B31" s="57"/>
      <c r="C31" s="1"/>
      <c r="D31" s="4"/>
    </row>
    <row r="32" spans="1:4" ht="15" customHeight="1" hidden="1">
      <c r="A32" s="150"/>
      <c r="B32" s="57"/>
      <c r="C32" s="1"/>
      <c r="D32" s="4"/>
    </row>
    <row r="33" spans="1:4" ht="15" customHeight="1" hidden="1">
      <c r="A33" s="150"/>
      <c r="B33" s="57"/>
      <c r="C33" s="1"/>
      <c r="D33" s="4"/>
    </row>
    <row r="34" spans="1:4" ht="15" customHeight="1" hidden="1">
      <c r="A34" s="150"/>
      <c r="B34" s="57"/>
      <c r="C34" s="1"/>
      <c r="D34" s="4"/>
    </row>
    <row r="35" spans="1:4" ht="15" customHeight="1" hidden="1">
      <c r="A35" s="150"/>
      <c r="B35" s="57"/>
      <c r="C35" s="1"/>
      <c r="D35" s="4"/>
    </row>
    <row r="36" spans="1:4" ht="15" customHeight="1" hidden="1">
      <c r="A36" s="150"/>
      <c r="B36" s="57"/>
      <c r="C36" s="1"/>
      <c r="D36" s="4"/>
    </row>
    <row r="37" spans="1:4" ht="15" customHeight="1" hidden="1">
      <c r="A37" s="150"/>
      <c r="B37" s="57"/>
      <c r="C37" s="1"/>
      <c r="D37" s="4"/>
    </row>
    <row r="38" spans="1:4" ht="15" customHeight="1" hidden="1">
      <c r="A38" s="150"/>
      <c r="B38" s="57"/>
      <c r="C38" s="1"/>
      <c r="D38" s="4"/>
    </row>
    <row r="39" spans="1:4" ht="15" customHeight="1" hidden="1">
      <c r="A39" s="151"/>
      <c r="B39" s="57"/>
      <c r="C39" s="1"/>
      <c r="D39" s="4"/>
    </row>
    <row r="40" spans="1:4" ht="30">
      <c r="A40" s="2" t="s">
        <v>89</v>
      </c>
      <c r="B40" s="57" t="s">
        <v>274</v>
      </c>
      <c r="C40" s="1"/>
      <c r="D40" s="4"/>
    </row>
    <row r="41" spans="1:4" ht="161.25" customHeight="1">
      <c r="A41" s="2" t="s">
        <v>42</v>
      </c>
      <c r="B41" s="57" t="s">
        <v>134</v>
      </c>
      <c r="C41" s="1"/>
      <c r="D41" s="35" t="s">
        <v>134</v>
      </c>
    </row>
    <row r="42" spans="1:4" ht="15" customHeight="1">
      <c r="A42" s="147" t="s">
        <v>88</v>
      </c>
      <c r="B42" s="154" t="s">
        <v>135</v>
      </c>
      <c r="C42" s="1"/>
      <c r="D42" s="4"/>
    </row>
    <row r="43" spans="1:4" ht="15">
      <c r="A43" s="147"/>
      <c r="B43" s="154"/>
      <c r="C43" s="1"/>
      <c r="D43" s="4"/>
    </row>
    <row r="44" spans="1:4" ht="42" customHeight="1">
      <c r="A44" s="2" t="s">
        <v>7</v>
      </c>
      <c r="B44" s="75" t="s">
        <v>136</v>
      </c>
      <c r="C44" s="1"/>
      <c r="D44" s="1"/>
    </row>
    <row r="45" spans="1:4" ht="34.5" customHeight="1">
      <c r="A45" s="2" t="s">
        <v>8</v>
      </c>
      <c r="B45" s="75" t="s">
        <v>136</v>
      </c>
      <c r="C45" s="1"/>
      <c r="D45" s="1"/>
    </row>
    <row r="46" spans="1:4" ht="15">
      <c r="A46" s="2" t="s">
        <v>9</v>
      </c>
      <c r="B46" s="56" t="s">
        <v>137</v>
      </c>
      <c r="C46" s="1"/>
      <c r="D46" s="1"/>
    </row>
    <row r="47" spans="1:4" ht="30">
      <c r="A47" s="2" t="s">
        <v>10</v>
      </c>
      <c r="B47" s="56" t="s">
        <v>138</v>
      </c>
      <c r="C47" s="1"/>
      <c r="D47" s="1"/>
    </row>
    <row r="48" spans="1:4" ht="15">
      <c r="A48" s="2" t="s">
        <v>11</v>
      </c>
      <c r="B48" s="56" t="s">
        <v>137</v>
      </c>
      <c r="C48" s="1"/>
      <c r="D48" s="1"/>
    </row>
    <row r="49" spans="1:4" ht="15">
      <c r="A49" s="2" t="s">
        <v>12</v>
      </c>
      <c r="B49" s="56" t="s">
        <v>138</v>
      </c>
      <c r="C49" s="1"/>
      <c r="D49" s="1"/>
    </row>
    <row r="50" spans="1:4" ht="30">
      <c r="A50" s="2" t="s">
        <v>13</v>
      </c>
      <c r="B50" s="56" t="s">
        <v>138</v>
      </c>
      <c r="C50" s="1"/>
      <c r="D50" s="1"/>
    </row>
    <row r="51" spans="1:4" ht="30">
      <c r="A51" s="2" t="s">
        <v>14</v>
      </c>
      <c r="B51" s="56" t="s">
        <v>137</v>
      </c>
      <c r="C51" s="1"/>
      <c r="D51" s="1"/>
    </row>
    <row r="52" spans="1:4" ht="30">
      <c r="A52" s="2" t="s">
        <v>15</v>
      </c>
      <c r="B52" s="56" t="s">
        <v>137</v>
      </c>
      <c r="C52" s="1"/>
      <c r="D52" s="1"/>
    </row>
  </sheetData>
  <sheetProtection/>
  <mergeCells count="4">
    <mergeCell ref="A10:A39"/>
    <mergeCell ref="D10:D17"/>
    <mergeCell ref="A42:A43"/>
    <mergeCell ref="B42:B4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52"/>
  <sheetViews>
    <sheetView zoomScalePageLayoutView="0" workbookViewId="0" topLeftCell="A4">
      <selection activeCell="D40" sqref="D40"/>
    </sheetView>
  </sheetViews>
  <sheetFormatPr defaultColWidth="9.140625" defaultRowHeight="15"/>
  <cols>
    <col min="1" max="1" width="58.8515625" style="0" customWidth="1"/>
    <col min="2" max="2" width="44.7109375" style="0" customWidth="1"/>
    <col min="3" max="3" width="5.7109375" style="0" customWidth="1"/>
    <col min="4" max="4" width="37.57421875" style="0" customWidth="1"/>
  </cols>
  <sheetData>
    <row r="1" ht="30">
      <c r="C1" s="53" t="s">
        <v>122</v>
      </c>
    </row>
    <row r="2" spans="1:4" ht="15">
      <c r="A2" s="2" t="s">
        <v>0</v>
      </c>
      <c r="B2" s="58" t="s">
        <v>127</v>
      </c>
      <c r="C2" s="1"/>
      <c r="D2" s="1"/>
    </row>
    <row r="3" spans="1:4" ht="15">
      <c r="A3" s="2" t="s">
        <v>43</v>
      </c>
      <c r="B3" s="58">
        <v>5</v>
      </c>
      <c r="C3" s="54">
        <v>5</v>
      </c>
      <c r="D3" s="1"/>
    </row>
    <row r="4" spans="1:4" ht="15">
      <c r="A4" s="2" t="s">
        <v>1</v>
      </c>
      <c r="B4" s="58" t="s">
        <v>139</v>
      </c>
      <c r="C4" s="1"/>
      <c r="D4" s="1"/>
    </row>
    <row r="5" spans="1:4" ht="45">
      <c r="A5" s="2" t="s">
        <v>2</v>
      </c>
      <c r="B5" s="58" t="s">
        <v>281</v>
      </c>
      <c r="C5" s="1"/>
      <c r="D5" s="14" t="str">
        <f>CONCATENATE(B6,B5)</f>
        <v>Кушманцев Станислав ИвановичГ.Ульяновск, в рамках молодёжной программы "Солнечный круг"</v>
      </c>
    </row>
    <row r="6" spans="1:4" ht="33.75">
      <c r="A6" s="2" t="s">
        <v>3</v>
      </c>
      <c r="B6" s="58" t="s">
        <v>140</v>
      </c>
      <c r="C6" s="1"/>
      <c r="D6" s="15" t="s">
        <v>282</v>
      </c>
    </row>
    <row r="7" spans="1:4" ht="15">
      <c r="A7" s="2" t="s">
        <v>4</v>
      </c>
      <c r="B7" s="58" t="s">
        <v>141</v>
      </c>
      <c r="C7" s="1"/>
      <c r="D7" s="1"/>
    </row>
    <row r="8" spans="1:4" ht="15">
      <c r="A8" s="2" t="s">
        <v>5</v>
      </c>
      <c r="B8" s="60" t="s">
        <v>142</v>
      </c>
      <c r="C8" s="1"/>
      <c r="D8" s="1"/>
    </row>
    <row r="9" spans="1:4" ht="15" customHeight="1">
      <c r="A9" s="2" t="s">
        <v>6</v>
      </c>
      <c r="B9" s="61" t="s">
        <v>143</v>
      </c>
      <c r="C9" s="1"/>
      <c r="D9" s="1"/>
    </row>
    <row r="10" spans="1:4" ht="15">
      <c r="A10" s="149" t="s">
        <v>87</v>
      </c>
      <c r="B10" s="58" t="s">
        <v>267</v>
      </c>
      <c r="C10" s="1"/>
      <c r="D10" s="148" t="str">
        <f>CONCATENATE(B10,B11,B12,B13,B14,B15,B16)</f>
        <v>Авдеев Максим Васильевич, 1984, 4ГУ                                      Андреева (Волкова) Марина Викторовна, 1989, 2ГУ            Макаров Антон Александрович, 1986, 4ГР               Медовников Александр Юрьевич, 1987, 5ГУ                      Наумова Ольга Борисовна, 1987, 5ГУ, 2ГР                 Кушманцев Станислав Иванович, 1961, 6ГР, 6ГУ</v>
      </c>
    </row>
    <row r="11" spans="1:4" ht="15">
      <c r="A11" s="150"/>
      <c r="B11" s="58" t="s">
        <v>271</v>
      </c>
      <c r="C11" s="1"/>
      <c r="D11" s="148"/>
    </row>
    <row r="12" spans="1:4" ht="15">
      <c r="A12" s="150"/>
      <c r="B12" s="58" t="s">
        <v>268</v>
      </c>
      <c r="C12" s="1"/>
      <c r="D12" s="148"/>
    </row>
    <row r="13" spans="1:4" ht="15">
      <c r="A13" s="150"/>
      <c r="B13" s="58" t="s">
        <v>269</v>
      </c>
      <c r="C13" s="1"/>
      <c r="D13" s="148"/>
    </row>
    <row r="14" spans="1:4" ht="15">
      <c r="A14" s="150"/>
      <c r="B14" s="58" t="s">
        <v>270</v>
      </c>
      <c r="C14" s="1"/>
      <c r="D14" s="148"/>
    </row>
    <row r="15" spans="1:4" ht="15">
      <c r="A15" s="150"/>
      <c r="B15" s="58" t="s">
        <v>266</v>
      </c>
      <c r="C15" s="1"/>
      <c r="D15" s="148"/>
    </row>
    <row r="16" spans="1:4" ht="15">
      <c r="A16" s="150"/>
      <c r="B16" s="58"/>
      <c r="C16" s="1"/>
      <c r="D16" s="148"/>
    </row>
    <row r="17" spans="1:4" ht="15">
      <c r="A17" s="150"/>
      <c r="B17" s="58"/>
      <c r="C17" s="1"/>
      <c r="D17" s="148"/>
    </row>
    <row r="18" spans="1:4" ht="15">
      <c r="A18" s="150"/>
      <c r="B18" s="62"/>
      <c r="C18" s="1"/>
      <c r="D18" s="4"/>
    </row>
    <row r="19" spans="1:4" ht="15">
      <c r="A19" s="150"/>
      <c r="B19" s="58"/>
      <c r="C19" s="1"/>
      <c r="D19" s="4"/>
    </row>
    <row r="20" spans="1:4" ht="15">
      <c r="A20" s="150"/>
      <c r="B20" s="58"/>
      <c r="C20" s="1"/>
      <c r="D20" s="4"/>
    </row>
    <row r="21" spans="1:4" ht="15" hidden="1">
      <c r="A21" s="150"/>
      <c r="B21" s="58"/>
      <c r="C21" s="1"/>
      <c r="D21" s="4"/>
    </row>
    <row r="22" spans="1:4" ht="15" customHeight="1" hidden="1">
      <c r="A22" s="150"/>
      <c r="B22" s="58"/>
      <c r="C22" s="1"/>
      <c r="D22" s="4"/>
    </row>
    <row r="23" spans="1:4" ht="15" customHeight="1" hidden="1">
      <c r="A23" s="150"/>
      <c r="B23" s="58"/>
      <c r="C23" s="1"/>
      <c r="D23" s="4"/>
    </row>
    <row r="24" spans="1:4" ht="15" customHeight="1" hidden="1">
      <c r="A24" s="150"/>
      <c r="B24" s="58"/>
      <c r="C24" s="1"/>
      <c r="D24" s="4"/>
    </row>
    <row r="25" spans="1:4" ht="15" customHeight="1" hidden="1">
      <c r="A25" s="150"/>
      <c r="B25" s="58"/>
      <c r="C25" s="1"/>
      <c r="D25" s="4"/>
    </row>
    <row r="26" spans="1:4" ht="15" customHeight="1" hidden="1">
      <c r="A26" s="150"/>
      <c r="B26" s="58"/>
      <c r="C26" s="1"/>
      <c r="D26" s="4"/>
    </row>
    <row r="27" spans="1:4" ht="15" customHeight="1" hidden="1">
      <c r="A27" s="150"/>
      <c r="B27" s="58"/>
      <c r="C27" s="1"/>
      <c r="D27" s="4"/>
    </row>
    <row r="28" spans="1:4" ht="15" customHeight="1" hidden="1">
      <c r="A28" s="150"/>
      <c r="B28" s="58"/>
      <c r="C28" s="1"/>
      <c r="D28" s="4"/>
    </row>
    <row r="29" spans="1:4" ht="15" customHeight="1" hidden="1">
      <c r="A29" s="150"/>
      <c r="B29" s="58"/>
      <c r="C29" s="1"/>
      <c r="D29" s="4"/>
    </row>
    <row r="30" spans="1:4" ht="15" customHeight="1" hidden="1">
      <c r="A30" s="150"/>
      <c r="B30" s="58"/>
      <c r="C30" s="1"/>
      <c r="D30" s="4"/>
    </row>
    <row r="31" spans="1:4" ht="15" customHeight="1" hidden="1">
      <c r="A31" s="150"/>
      <c r="B31" s="58"/>
      <c r="C31" s="1"/>
      <c r="D31" s="4"/>
    </row>
    <row r="32" spans="1:4" ht="15" customHeight="1" hidden="1">
      <c r="A32" s="150"/>
      <c r="B32" s="58"/>
      <c r="C32" s="1"/>
      <c r="D32" s="4"/>
    </row>
    <row r="33" spans="1:4" ht="15" customHeight="1" hidden="1">
      <c r="A33" s="150"/>
      <c r="B33" s="58"/>
      <c r="C33" s="1"/>
      <c r="D33" s="4"/>
    </row>
    <row r="34" spans="1:4" ht="15" customHeight="1" hidden="1">
      <c r="A34" s="150"/>
      <c r="B34" s="58"/>
      <c r="C34" s="1"/>
      <c r="D34" s="4"/>
    </row>
    <row r="35" spans="1:4" ht="15" customHeight="1" hidden="1">
      <c r="A35" s="150"/>
      <c r="B35" s="58"/>
      <c r="C35" s="1"/>
      <c r="D35" s="4"/>
    </row>
    <row r="36" spans="1:4" ht="15" customHeight="1" hidden="1">
      <c r="A36" s="150"/>
      <c r="B36" s="58"/>
      <c r="C36" s="1"/>
      <c r="D36" s="4"/>
    </row>
    <row r="37" spans="1:4" ht="15" customHeight="1" hidden="1">
      <c r="A37" s="150"/>
      <c r="B37" s="58"/>
      <c r="C37" s="1"/>
      <c r="D37" s="4"/>
    </row>
    <row r="38" spans="1:4" ht="15" customHeight="1" hidden="1">
      <c r="A38" s="150"/>
      <c r="B38" s="63" t="s">
        <v>144</v>
      </c>
      <c r="C38" s="1"/>
      <c r="D38" s="4"/>
    </row>
    <row r="39" spans="1:4" ht="26.25" customHeight="1">
      <c r="A39" s="151"/>
      <c r="B39" s="2"/>
      <c r="C39" s="1"/>
      <c r="D39" s="4"/>
    </row>
    <row r="40" spans="1:4" ht="30">
      <c r="A40" s="2" t="s">
        <v>89</v>
      </c>
      <c r="B40" s="63" t="s">
        <v>272</v>
      </c>
      <c r="C40" s="1"/>
      <c r="D40" s="4"/>
    </row>
    <row r="41" spans="1:4" ht="216.75">
      <c r="A41" s="2" t="s">
        <v>42</v>
      </c>
      <c r="B41" s="63" t="s">
        <v>144</v>
      </c>
      <c r="C41" s="1"/>
      <c r="D41" s="35" t="s">
        <v>144</v>
      </c>
    </row>
    <row r="42" spans="1:4" ht="15" customHeight="1">
      <c r="A42" s="147" t="s">
        <v>88</v>
      </c>
      <c r="B42" s="155" t="s">
        <v>145</v>
      </c>
      <c r="C42" s="1"/>
      <c r="D42" s="4"/>
    </row>
    <row r="43" spans="1:4" ht="15">
      <c r="A43" s="147"/>
      <c r="B43" s="156"/>
      <c r="C43" s="1"/>
      <c r="D43" s="4"/>
    </row>
    <row r="44" spans="1:4" ht="30">
      <c r="A44" s="2" t="s">
        <v>7</v>
      </c>
      <c r="B44" s="58" t="s">
        <v>146</v>
      </c>
      <c r="C44" s="1"/>
      <c r="D44" s="1"/>
    </row>
    <row r="45" spans="1:4" ht="15">
      <c r="A45" s="2" t="s">
        <v>8</v>
      </c>
      <c r="B45" s="58" t="s">
        <v>146</v>
      </c>
      <c r="C45" s="1"/>
      <c r="D45" s="1"/>
    </row>
    <row r="46" spans="1:4" ht="15">
      <c r="A46" s="2" t="s">
        <v>9</v>
      </c>
      <c r="B46" s="58" t="s">
        <v>138</v>
      </c>
      <c r="C46" s="1"/>
      <c r="D46" s="1"/>
    </row>
    <row r="47" spans="1:4" ht="30">
      <c r="A47" s="2" t="s">
        <v>10</v>
      </c>
      <c r="B47" s="58" t="s">
        <v>137</v>
      </c>
      <c r="C47" s="1"/>
      <c r="D47" s="1"/>
    </row>
    <row r="48" spans="1:4" ht="15">
      <c r="A48" s="2" t="s">
        <v>11</v>
      </c>
      <c r="B48" s="58" t="s">
        <v>138</v>
      </c>
      <c r="C48" s="1"/>
      <c r="D48" s="1"/>
    </row>
    <row r="49" spans="1:4" ht="15">
      <c r="A49" s="2" t="s">
        <v>12</v>
      </c>
      <c r="B49" s="58" t="s">
        <v>137</v>
      </c>
      <c r="C49" s="1"/>
      <c r="D49" s="1"/>
    </row>
    <row r="50" spans="1:4" ht="30">
      <c r="A50" s="2" t="s">
        <v>13</v>
      </c>
      <c r="B50" s="58" t="s">
        <v>138</v>
      </c>
      <c r="C50" s="1"/>
      <c r="D50" s="1"/>
    </row>
    <row r="51" spans="1:4" ht="30">
      <c r="A51" s="2" t="s">
        <v>14</v>
      </c>
      <c r="B51" s="58" t="s">
        <v>137</v>
      </c>
      <c r="C51" s="1"/>
      <c r="D51" s="1"/>
    </row>
    <row r="52" spans="1:4" ht="30">
      <c r="A52" s="2" t="s">
        <v>15</v>
      </c>
      <c r="B52" s="58" t="s">
        <v>137</v>
      </c>
      <c r="C52" s="1"/>
      <c r="D52" s="1"/>
    </row>
  </sheetData>
  <sheetProtection/>
  <mergeCells count="4">
    <mergeCell ref="A10:A39"/>
    <mergeCell ref="D10:D17"/>
    <mergeCell ref="A42:A43"/>
    <mergeCell ref="B42:B43"/>
  </mergeCells>
  <hyperlinks>
    <hyperlink ref="B9" r:id="rId1" display="stas61_k@mail.ru"/>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Роза</cp:lastModifiedBy>
  <cp:lastPrinted>2015-03-26T21:52:27Z</cp:lastPrinted>
  <dcterms:created xsi:type="dcterms:W3CDTF">2014-12-09T08:54:50Z</dcterms:created>
  <dcterms:modified xsi:type="dcterms:W3CDTF">2015-03-26T21:54:57Z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