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85" windowHeight="9210" tabRatio="707" firstSheet="2" activeTab="6"/>
  </bookViews>
  <sheets>
    <sheet name="Илистанов" sheetId="1" r:id="rId1"/>
    <sheet name="Игнатьев Н" sheetId="2" r:id="rId2"/>
    <sheet name="Вахов" sheetId="3" r:id="rId3"/>
    <sheet name="Скрипов Л" sheetId="4" r:id="rId4"/>
    <sheet name="Гранин" sheetId="5" r:id="rId5"/>
    <sheet name="Бабинцев" sheetId="6" r:id="rId6"/>
    <sheet name="свод" sheetId="7" r:id="rId7"/>
    <sheet name="итоговый" sheetId="8" r:id="rId8"/>
    <sheet name="сложность" sheetId="9" r:id="rId9"/>
    <sheet name="безопасность" sheetId="10" r:id="rId10"/>
    <sheet name="справочная" sheetId="11" r:id="rId11"/>
  </sheets>
  <definedNames/>
  <calcPr fullCalcOnLoad="1"/>
</workbook>
</file>

<file path=xl/comments11.xml><?xml version="1.0" encoding="utf-8"?>
<comments xmlns="http://schemas.openxmlformats.org/spreadsheetml/2006/main">
  <authors>
    <author>ольга</author>
  </authors>
  <commentList>
    <comment ref="D14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<sst xmlns="http://schemas.openxmlformats.org/spreadsheetml/2006/main" count="444" uniqueCount="158">
  <si>
    <t>СУДЕЙСКИЙ  ПРОТОКОЛ</t>
  </si>
  <si>
    <t>№ п/п</t>
  </si>
  <si>
    <t xml:space="preserve">ФИО рук. Группы (Откуда,команда </t>
  </si>
  <si>
    <t>к.с. заяв</t>
  </si>
  <si>
    <t>к.с.</t>
  </si>
  <si>
    <t xml:space="preserve">Сроки </t>
  </si>
  <si>
    <t>Показатель</t>
  </si>
  <si>
    <t>Коммен-тарии</t>
  </si>
  <si>
    <t>Слож-ность (С)</t>
  </si>
  <si>
    <t>Новизна (НВ)</t>
  </si>
  <si>
    <t>Безопасность (Б)</t>
  </si>
  <si>
    <t>Напряжен.</t>
  </si>
  <si>
    <t>Судья 1</t>
  </si>
  <si>
    <t>Кат. сл.заяв</t>
  </si>
  <si>
    <t>Кат. сл.</t>
  </si>
  <si>
    <t>Сроки</t>
  </si>
  <si>
    <t>С</t>
  </si>
  <si>
    <t>НВ</t>
  </si>
  <si>
    <t>Б</t>
  </si>
  <si>
    <t>Н</t>
  </si>
  <si>
    <t>П</t>
  </si>
  <si>
    <t>ИТОГОВЫЙ ПРОТОКОЛ</t>
  </si>
  <si>
    <t>ФИО рук. Группы (Откуда,команда )</t>
  </si>
  <si>
    <t>Маршрут (Регион)</t>
  </si>
  <si>
    <t>Показатель (критерий)</t>
  </si>
  <si>
    <t>Место</t>
  </si>
  <si>
    <t>Слож-ность</t>
  </si>
  <si>
    <t>СВОДНЫЙ ПРОТОКОЛ ПО ПОКАЗАТЕЛЮ СЛОЖНОСТЬ</t>
  </si>
  <si>
    <t>ПРОТОКОЛ СУДЕЙ  СК  ПО ПОКАЗАТЕЛЮ  "БЕЗОПАСНОСТЬ"</t>
  </si>
  <si>
    <t>Среднее значение результатов СК по показателю Безопасность (1)</t>
  </si>
  <si>
    <t>ТУРИСТСКО-СПОРТИВНЫЙ СОЮЗ РОССИИ - ФЕДЕРАЦИЯ СПОРТИВНОГО ТУРИЗМА РОССИИ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</si>
  <si>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</si>
  <si>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</si>
  <si>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</si>
  <si>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</si>
  <si>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"СП" - Спортивные походы</t>
  </si>
  <si>
    <t>Вид туризма:</t>
  </si>
  <si>
    <t>СВОДНЫЙ ПРОТОКОЛ  СУДЕЙ СК  ПО ПОКАЗАТЕЛЯМ</t>
  </si>
  <si>
    <t>Межокружной чемпионат Урала и Поволжья по спортивным походам и путешествиям 2007 г., г.Уфа, 24.02.2007</t>
  </si>
  <si>
    <t>Судьи по виду:</t>
  </si>
  <si>
    <t>Гл.судья</t>
  </si>
  <si>
    <t>Гл.секретарь</t>
  </si>
  <si>
    <t>Судья по виду:</t>
  </si>
  <si>
    <t>Напряжен.(Н)</t>
  </si>
  <si>
    <t xml:space="preserve">Полезность (П)  </t>
  </si>
  <si>
    <t>Гл. судья по виду</t>
  </si>
  <si>
    <t>Гл. секретарь по виду</t>
  </si>
  <si>
    <t>Судья 2</t>
  </si>
  <si>
    <t>Судья 3</t>
  </si>
  <si>
    <t>Полезность</t>
  </si>
  <si>
    <t>Безопасность.</t>
  </si>
  <si>
    <t>Новизна</t>
  </si>
  <si>
    <t>Суммарный результат, формула 2</t>
  </si>
  <si>
    <t>Показатель сложность (сумма результатов по формуле  (1) или (2) в зависимости от формы судейства)</t>
  </si>
  <si>
    <t>СПРАВОЧНАЯ ИНФОРМАЦИЯ ПО МАРШРУТАМ</t>
  </si>
  <si>
    <t>Нитка маршрута</t>
  </si>
  <si>
    <r>
      <t xml:space="preserve">Среднее значение рез-ов </t>
    </r>
    <r>
      <rPr>
        <sz val="8"/>
        <rFont val="Arial"/>
        <family val="2"/>
      </rPr>
      <t>СК по показателям формула  (1)</t>
    </r>
  </si>
  <si>
    <t>Кат. сл. факт</t>
  </si>
  <si>
    <t>Восточные Саяны</t>
  </si>
  <si>
    <t>Алтай</t>
  </si>
  <si>
    <t>Гранин</t>
  </si>
  <si>
    <t>Скрипов</t>
  </si>
  <si>
    <t>Судья3</t>
  </si>
  <si>
    <t>Судья 4</t>
  </si>
  <si>
    <t>Судья 5</t>
  </si>
  <si>
    <t>Игнатьев</t>
  </si>
  <si>
    <t>Камский</t>
  </si>
  <si>
    <t>Бабинцев</t>
  </si>
  <si>
    <t>Водный, подгруппа  5  к.сл.</t>
  </si>
  <si>
    <t>г.Киров-Слюдянка-п. Орлик-оз.Олон-Нур-рад выход оз.Бурсагай-Нур-долина Вулканов-р.Аршан- р.Хойто-Гол-р. Сенца-пер.Хебе-Хутель-оз.Олон-Нур-сплав р. Жом-Болок-р. Ока- п.Верхока - ст Зима-г.Киров</t>
  </si>
  <si>
    <t>29.07-19.08 2006</t>
  </si>
  <si>
    <t>г.Уфа-г,Слюдянка-верховья р.Урик-Дикий Урик-Харажалгинский кань-Амбартагольские Щеки-уст р.Урик-р.Белая-г.Черемхово-г.Уфа</t>
  </si>
  <si>
    <t>09.08 - 22.08 2006</t>
  </si>
  <si>
    <t>23.07-25.08 2006</t>
  </si>
  <si>
    <t>22.07-13.08 2005</t>
  </si>
  <si>
    <t>Восточные Саяны Урик</t>
  </si>
  <si>
    <t>04.09-20.09 2006</t>
  </si>
  <si>
    <t>Тянь-Шань</t>
  </si>
  <si>
    <t>02.08-22.08 2006</t>
  </si>
  <si>
    <t>Судья 6</t>
  </si>
  <si>
    <t xml:space="preserve">г.Нижневартовск-г. Слюдянка - р. Харагун-р.пер. Телеграфный-руч.Казарменный-р. Б. Уругудей-р.Зун-Мурин-п. Мурино- г. Слюдянка -ГМС-пер. Чертовы ворота-р.Спусковая р. Утулик- оз Байкал- п. Утулик -г. Слюдянка -г. Нижневартовск,Нягань, Урай </t>
  </si>
  <si>
    <t>г. Уфа-ст. Слюдянка-п. Орлик-пер.Жойган-Дабан-ист. Жойган-рад. п. Хутел- оз Олон-Нур- сплав р. Жом-Болок- р. Ока-п.Вехнеокинский-ст. Зима-г. Уфа</t>
  </si>
  <si>
    <t>г. Уфа-ст. Слюдянка-п. Орлик-пер.Чойган-Дабан-ист. -сплав   р.Кок-Хем - пеш пер. до начала 3 каньона р. Айлыг-сплав р. Айлыг-р. Бий-Хем-г. Кызыл-г. Абакан-г. Красноярск-г.Новосибирск-г.Уфа</t>
  </si>
  <si>
    <t>р.р.М. Нарын-Чонг-кемин</t>
  </si>
  <si>
    <t>Т/К "Абрис" г.Киров рук. Долматов А.Ю.</t>
  </si>
  <si>
    <t>Т/К "Дервиш"-ДЮСШ -28 рук. Хабирьянов Ф.Ф.</t>
  </si>
  <si>
    <t>Ханты-Мансийская окр. Федерация самост туризма г. Нижневартовск рук. Клетнева А.А.</t>
  </si>
  <si>
    <t>Сборная ТСК Команда "Легион" г. Уфа рук. Мельникова Г.А.</t>
  </si>
  <si>
    <t>г.Новоуральск рук. Лебедев И.Л.</t>
  </si>
  <si>
    <t>Екатеринбург рук. Чернякин М.М.</t>
  </si>
  <si>
    <t>представлен эл. Вариант отчета</t>
  </si>
  <si>
    <t>Шли паралельными группами</t>
  </si>
  <si>
    <t>05.08-30.08.2006</t>
  </si>
  <si>
    <t>г.Новоуральск- п.Акташ- разруш. Платина - р.р.Чуя (обнос Можойского каскада) -р. Китой - п.Иня-г. Новоуральск</t>
  </si>
  <si>
    <t>г.Екатеринбург- п. Слюдянка- р.Китой (обнос Верх.Щек и пор. "Водопада")- п.Раздольное- г.Екатеринбург</t>
  </si>
  <si>
    <t>Нарушение в оформлении маршрутных документов.</t>
  </si>
  <si>
    <t>нет эл. версии отчета</t>
  </si>
  <si>
    <t>Отказ от прохождения заявленной р. Улуг-О</t>
  </si>
  <si>
    <t>29.07-26.08 2006</t>
  </si>
  <si>
    <t>Из-за отсутствия сведений о прохождении препятствий малоопытной участницей Забелиной, снижена оценка по безопасности</t>
  </si>
  <si>
    <t>представлен эл. Вариант отчета, отсутствуют фотографии прохождения определяющих препятствий</t>
  </si>
  <si>
    <t xml:space="preserve">представлен эл. Вариант отчета. Отчет очень слабый, отсутствует возможность правильной оценки сложности маршрута. </t>
  </si>
  <si>
    <t>Оценка за безопасность снижена в связи с тем, что группа, имея два слабых звена (Иванова и Звбелина), по всей видимости под давлением "сильных" мужчин проходит не только препятствия 5 У сл., но даже 6 к.сл. В отчете умалчивается (упорно) участие Забелиной в прхождении препятствий дозволенного уровня (?!)</t>
  </si>
  <si>
    <t>Заявлено 10 участников, затем 12, ушло -неизвестно, в отчете 14. Безопасность  (-7) - кили и промахи в страховке, попытки представить это тренировкой по ТБ</t>
  </si>
  <si>
    <t xml:space="preserve">По всему маршруту - трансп. Сопровождение, отсуттвие автономности. </t>
  </si>
  <si>
    <t>Маршрут полностью автономен, включает в себя прохождение сложных препятствий, отсутствие 30-ти процентников. Группа сильная, могла идти на 6 к.сл. Ошибки в планировании маршрута ( отказ от прохождения Улуг-О).</t>
  </si>
  <si>
    <t>Сложность ниже эталонной, но считаю не перходит в более низкую категорию.</t>
  </si>
  <si>
    <t>Не достаточная информативность отчета.</t>
  </si>
  <si>
    <t>Сложность ниже эталонной, но считаю не перходит в более низкую категорию. Отчет имеет высокую информативность.</t>
  </si>
  <si>
    <t>Положительные действия и решения по обеспечению безопасности.</t>
  </si>
  <si>
    <t>Интересная, хоть и не новая связка. Большая информативность отчета.</t>
  </si>
  <si>
    <t>Маршрут слабый, но хорошее обеспечение безопастноти.</t>
  </si>
  <si>
    <t>Маршрут слабый,  хорошее обеспечение безопастноти.</t>
  </si>
  <si>
    <t>Маршрут сильный, отчет информативный, полная автономность.</t>
  </si>
  <si>
    <t>Маршрут имеет большое кол-во определяющих и предопределяющих препятствий, даже переходящих в более высокую категорию сложности. Полностью отсутствует автономность на маршруте.</t>
  </si>
  <si>
    <t xml:space="preserve">Слабый эл. Вариант отчета. Отсутствуют фотографии прохождения определяющих препятствий. Не удобно рассматривать эл. Версии. </t>
  </si>
  <si>
    <t>Представленая только эл. версия отчета малоинформативна - мало сведений о прохождении определяющий препятствий.</t>
  </si>
  <si>
    <t>представлен слабый эл. Вариант отчета</t>
  </si>
  <si>
    <t>I</t>
  </si>
  <si>
    <t>II</t>
  </si>
  <si>
    <t>III</t>
  </si>
  <si>
    <t>Элементы новизны в полном прохождении маршрута с самых верховьев, средняя информативность, наличие хорошего видеофильма. Грубые нарушения в оформлении документации, что отразилось на снижении балла за полезность.</t>
  </si>
  <si>
    <t>Вахов А.И.</t>
  </si>
  <si>
    <t xml:space="preserve">Гл. секретарь </t>
  </si>
  <si>
    <t>Рассамахина О.А.</t>
  </si>
  <si>
    <t xml:space="preserve">Гл. судья </t>
  </si>
  <si>
    <t>Скрипов Л.И.</t>
  </si>
  <si>
    <t>Гранин В.Н.</t>
  </si>
  <si>
    <t>Игнатьев Н.М.</t>
  </si>
  <si>
    <t>МС Судья 1 кат.</t>
  </si>
  <si>
    <t>МС СРК</t>
  </si>
  <si>
    <t>Илистанов Р.Р</t>
  </si>
  <si>
    <t>ЗГС по виду:</t>
  </si>
  <si>
    <t>ЗГС по виду</t>
  </si>
  <si>
    <t>Вахов А.И..</t>
  </si>
  <si>
    <t>Бабанцев Ю.М.</t>
  </si>
  <si>
    <t>Рассамахина О.А</t>
  </si>
  <si>
    <t>Вахов А.И.     г.Уфа</t>
  </si>
  <si>
    <t>Илистанов Р.Р.     г. Уфа</t>
  </si>
  <si>
    <t>Скрипов Л.И.                           г. Екатеринбург</t>
  </si>
  <si>
    <t>Гранин В.Н.                         г. Екатеринбург</t>
  </si>
  <si>
    <t>Бабинцев Ю.М.                  г. Сосенск (Калужская обл.)</t>
  </si>
  <si>
    <t>Игнатьев г. Уфа</t>
  </si>
  <si>
    <t>Вахов г. Уфа</t>
  </si>
  <si>
    <t>Гранин г. Екатеринбург</t>
  </si>
  <si>
    <t>Бабинцев г. Сосенск</t>
  </si>
  <si>
    <t>Илистанов г. Уфа</t>
  </si>
  <si>
    <t>Скрипов                          г. Екатеринбург</t>
  </si>
  <si>
    <t xml:space="preserve"> Т/к  "Каскад"г. Уфа рук. Моисеева О.В.</t>
  </si>
  <si>
    <t>  Межокружной чемпионат Урала и Поволжья по спортивному туризму 2007 г. (спортивные маршруты), г.Уфа, 24.02.2007 г.</t>
  </si>
  <si>
    <t xml:space="preserve">Гл. секретарь по виду          </t>
  </si>
  <si>
    <t xml:space="preserve"> Т.Ю. Матвеева, Уфа, 1р, с1к</t>
  </si>
  <si>
    <t>В.А.Киселев, Уфа, ЗМС, СРК</t>
  </si>
  <si>
    <t>Игнатьев Н.М. г. Уфа</t>
  </si>
  <si>
    <t>Рассамахина О.А.,  г. Уфа Судья, 1 кат.</t>
  </si>
  <si>
    <t>Вахов А.И.,  г. Уфа, МС, Судья 1 кат.</t>
  </si>
  <si>
    <t>Рассамахина О.А.,г. Уфа, Судья 1 кат.</t>
  </si>
  <si>
    <t>Вахов А.И., г.Уфа,  МС, Судья, 1 кат.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</si>
</sst>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$#,##0"/>
    <numFmt numFmtId="169" formatCode="0.00000"/>
    <numFmt numFmtId="170" formatCode="0.0000"/>
    <numFmt numFmtId="171" formatCode="0.000"/>
    <numFmt numFmtId="172" formatCode="0.0"/>
    <numFmt numFmtId="173" formatCode="0.000000"/>
    <numFmt numFmtId="174" formatCode="0.0000000"/>
  </numFmts>
  <fonts count="21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2"/>
      <name val="Bookman Old Style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2" fontId="13" fillId="0" borderId="0" xfId="0" applyNumberFormat="1" applyFont="1" applyBorder="1" applyAlignment="1">
      <alignment horizontal="left" vertical="top" wrapText="1"/>
    </xf>
    <xf numFmtId="1" fontId="13" fillId="0" borderId="0" xfId="0" applyNumberFormat="1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wrapText="1"/>
    </xf>
    <xf numFmtId="1" fontId="16" fillId="0" borderId="0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left" vertical="top"/>
    </xf>
    <xf numFmtId="1" fontId="13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2" fontId="12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inden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2" fillId="2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2" borderId="13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right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right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172" fontId="5" fillId="0" borderId="13" xfId="0" applyNumberFormat="1" applyFont="1" applyBorder="1" applyAlignment="1">
      <alignment horizontal="justify" vertical="top" wrapText="1"/>
    </xf>
    <xf numFmtId="172" fontId="5" fillId="0" borderId="14" xfId="0" applyNumberFormat="1" applyFont="1" applyBorder="1" applyAlignment="1">
      <alignment horizontal="justify" vertical="top" wrapText="1"/>
    </xf>
    <xf numFmtId="172" fontId="5" fillId="0" borderId="13" xfId="0" applyNumberFormat="1" applyFont="1" applyBorder="1" applyAlignment="1">
      <alignment horizontal="center" vertical="top" wrapText="1"/>
    </xf>
    <xf numFmtId="172" fontId="5" fillId="0" borderId="14" xfId="0" applyNumberFormat="1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1" fontId="12" fillId="0" borderId="0" xfId="0" applyNumberFormat="1" applyFont="1" applyBorder="1" applyAlignment="1">
      <alignment horizontal="left" vertical="top"/>
    </xf>
    <xf numFmtId="0" fontId="9" fillId="0" borderId="14" xfId="0" applyFont="1" applyBorder="1" applyAlignment="1">
      <alignment horizontal="right" vertical="top" wrapText="1"/>
    </xf>
    <xf numFmtId="0" fontId="12" fillId="0" borderId="0" xfId="0" applyFont="1" applyAlignment="1">
      <alignment/>
    </xf>
    <xf numFmtId="1" fontId="12" fillId="0" borderId="40" xfId="0" applyNumberFormat="1" applyFont="1" applyBorder="1" applyAlignment="1">
      <alignment vertical="top"/>
    </xf>
    <xf numFmtId="0" fontId="12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2" fontId="19" fillId="0" borderId="0" xfId="0" applyNumberFormat="1" applyFont="1" applyBorder="1" applyAlignment="1">
      <alignment horizontal="left" vertical="top" wrapText="1"/>
    </xf>
    <xf numFmtId="1" fontId="19" fillId="0" borderId="0" xfId="0" applyNumberFormat="1" applyFont="1" applyBorder="1" applyAlignment="1">
      <alignment horizontal="center" vertical="top"/>
    </xf>
    <xf numFmtId="0" fontId="19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1" fontId="12" fillId="0" borderId="0" xfId="0" applyNumberFormat="1" applyFont="1" applyBorder="1" applyAlignment="1">
      <alignment vertical="top"/>
    </xf>
    <xf numFmtId="0" fontId="0" fillId="0" borderId="0" xfId="0" applyAlignment="1">
      <alignment horizontal="center"/>
    </xf>
    <xf numFmtId="1" fontId="12" fillId="0" borderId="40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4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4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42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6" fillId="0" borderId="7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5" fillId="0" borderId="50" xfId="0" applyFont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3" fillId="0" borderId="5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2</xdr:row>
      <xdr:rowOff>47625</xdr:rowOff>
    </xdr:from>
    <xdr:to>
      <xdr:col>1</xdr:col>
      <xdr:colOff>323850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28575</xdr:rowOff>
    </xdr:from>
    <xdr:to>
      <xdr:col>1</xdr:col>
      <xdr:colOff>571500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575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28575</xdr:rowOff>
    </xdr:from>
    <xdr:to>
      <xdr:col>1</xdr:col>
      <xdr:colOff>523875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0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28575</xdr:rowOff>
    </xdr:from>
    <xdr:to>
      <xdr:col>1</xdr:col>
      <xdr:colOff>714375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0</xdr:rowOff>
    </xdr:from>
    <xdr:to>
      <xdr:col>1</xdr:col>
      <xdr:colOff>238125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19050</xdr:rowOff>
    </xdr:from>
    <xdr:to>
      <xdr:col>1</xdr:col>
      <xdr:colOff>571500</xdr:colOff>
      <xdr:row>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0</xdr:rowOff>
    </xdr:from>
    <xdr:to>
      <xdr:col>1</xdr:col>
      <xdr:colOff>571500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4"/>
  <sheetViews>
    <sheetView workbookViewId="0" topLeftCell="A1">
      <selection activeCell="C4" sqref="C4:M4"/>
    </sheetView>
  </sheetViews>
  <sheetFormatPr defaultColWidth="9.00390625" defaultRowHeight="12.75"/>
  <cols>
    <col min="1" max="1" width="11.75390625" style="0" customWidth="1"/>
    <col min="2" max="2" width="16.875" style="0" customWidth="1"/>
    <col min="3" max="3" width="10.625" style="0" customWidth="1"/>
    <col min="4" max="4" width="10.375" style="0" hidden="1" customWidth="1"/>
    <col min="11" max="11" width="8.75390625" style="0" customWidth="1"/>
    <col min="12" max="12" width="9.875" style="0" customWidth="1"/>
    <col min="13" max="13" width="27.25390625" style="0" customWidth="1"/>
  </cols>
  <sheetData>
    <row r="1" spans="1:13" ht="12.75">
      <c r="A1" s="44"/>
      <c r="B1" s="44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44"/>
    </row>
    <row r="2" spans="1:13" ht="12.75">
      <c r="A2" s="44"/>
      <c r="B2" s="44"/>
      <c r="C2" s="44"/>
      <c r="D2" s="65"/>
      <c r="E2" s="44"/>
      <c r="F2" s="44"/>
      <c r="G2" s="44"/>
      <c r="H2" s="44"/>
      <c r="I2" s="44"/>
      <c r="J2" s="44"/>
      <c r="K2" s="44"/>
      <c r="L2" s="44"/>
      <c r="M2" s="44"/>
    </row>
    <row r="3" spans="1:13" ht="15.75">
      <c r="A3" s="19"/>
      <c r="B3" s="48"/>
      <c r="C3" s="152" t="s">
        <v>30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5.75">
      <c r="A4" s="19"/>
      <c r="B4" s="48"/>
      <c r="C4" s="152" t="s">
        <v>31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ht="15.75">
      <c r="A5" s="19"/>
      <c r="B5" s="48"/>
      <c r="C5" s="153" t="s">
        <v>32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ht="27" customHeight="1">
      <c r="A6" s="50" t="s">
        <v>33</v>
      </c>
      <c r="B6" s="48"/>
      <c r="C6" s="154" t="s">
        <v>149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ht="16.5">
      <c r="A7" s="52" t="s">
        <v>34</v>
      </c>
      <c r="B7" s="48"/>
      <c r="C7" s="174" t="s">
        <v>35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5.75">
      <c r="A8" s="50" t="s">
        <v>36</v>
      </c>
      <c r="B8" s="48"/>
      <c r="C8" s="155" t="str">
        <f>справочная!C7</f>
        <v>Водный, подгруппа  5  к.сл.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3" ht="16.5" thickBot="1">
      <c r="A9" s="156" t="s">
        <v>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3" ht="13.5" thickBot="1">
      <c r="A10" s="169" t="s">
        <v>1</v>
      </c>
      <c r="B10" s="157" t="s">
        <v>2</v>
      </c>
      <c r="C10" s="169" t="s">
        <v>23</v>
      </c>
      <c r="D10" s="74"/>
      <c r="E10" s="157" t="s">
        <v>3</v>
      </c>
      <c r="F10" s="157" t="s">
        <v>4</v>
      </c>
      <c r="G10" s="169" t="s">
        <v>5</v>
      </c>
      <c r="H10" s="159" t="s">
        <v>6</v>
      </c>
      <c r="I10" s="159"/>
      <c r="J10" s="159"/>
      <c r="K10" s="159"/>
      <c r="L10" s="159"/>
      <c r="M10" s="169" t="s">
        <v>7</v>
      </c>
    </row>
    <row r="11" spans="1:13" ht="12.75">
      <c r="A11" s="170"/>
      <c r="B11" s="158"/>
      <c r="C11" s="170"/>
      <c r="D11" s="76"/>
      <c r="E11" s="158"/>
      <c r="F11" s="158"/>
      <c r="G11" s="170"/>
      <c r="H11" s="172" t="s">
        <v>8</v>
      </c>
      <c r="I11" s="172" t="s">
        <v>9</v>
      </c>
      <c r="J11" s="172" t="s">
        <v>10</v>
      </c>
      <c r="K11" s="172" t="s">
        <v>43</v>
      </c>
      <c r="L11" s="172" t="s">
        <v>44</v>
      </c>
      <c r="M11" s="170"/>
    </row>
    <row r="12" spans="1:13" ht="13.5" thickBot="1">
      <c r="A12" s="171"/>
      <c r="B12" s="173"/>
      <c r="C12" s="171"/>
      <c r="D12" s="77"/>
      <c r="E12" s="173"/>
      <c r="F12" s="173"/>
      <c r="G12" s="171"/>
      <c r="H12" s="173"/>
      <c r="I12" s="173"/>
      <c r="J12" s="173"/>
      <c r="K12" s="173"/>
      <c r="L12" s="173"/>
      <c r="M12" s="171"/>
    </row>
    <row r="13" spans="1:13" ht="53.25" customHeight="1">
      <c r="A13" s="73">
        <v>1</v>
      </c>
      <c r="B13" s="78" t="str">
        <f>справочная!B13</f>
        <v>Т/К "Абрис" г.Киров рук. Долматов А.Ю.</v>
      </c>
      <c r="C13" s="73" t="str">
        <f>справочная!C13</f>
        <v>Восточные Саяны</v>
      </c>
      <c r="D13" s="79" t="str">
        <f>справочная!D13</f>
        <v>г.Киров-Слюдянка-п. Орлик-оз.Олон-Нур-рад выход оз.Бурсагай-Нур-долина Вулканов-р.Аршан- р.Хойто-Гол-р. Сенца-пер.Хебе-Хутель-оз.Олон-Нур-сплав р. Жом-Болок-р. Ока- п.Верхока - ст Зима-г.Киров</v>
      </c>
      <c r="E13" s="78">
        <f>справочная!E13</f>
        <v>5</v>
      </c>
      <c r="F13" s="80">
        <f>справочная!F13</f>
        <v>5</v>
      </c>
      <c r="G13" s="78" t="str">
        <f>справочная!G13</f>
        <v>29.07-19.08 2006</v>
      </c>
      <c r="H13" s="81">
        <v>60</v>
      </c>
      <c r="I13" s="81">
        <v>0</v>
      </c>
      <c r="J13" s="81">
        <v>12</v>
      </c>
      <c r="K13" s="81">
        <v>4</v>
      </c>
      <c r="L13" s="82">
        <v>7</v>
      </c>
      <c r="M13" s="73"/>
    </row>
    <row r="14" spans="1:13" ht="57" customHeight="1">
      <c r="A14" s="72">
        <v>2</v>
      </c>
      <c r="B14" s="75" t="str">
        <f>справочная!B14</f>
        <v>Т/К "Дервиш"-ДЮСШ -28 рук. Хабирьянов Ф.Ф.</v>
      </c>
      <c r="C14" s="72" t="str">
        <f>справочная!C14</f>
        <v>Восточные Саяны Урик</v>
      </c>
      <c r="D14" s="76" t="str">
        <f>справочная!D14</f>
        <v>г.Уфа-г,Слюдянка-верховья р.Урик-Дикий Урик-Харажалгинский кань-Амбартагольские Щеки-уст р.Урик-р.Белая-г.Черемхово-г.Уфа</v>
      </c>
      <c r="E14" s="75">
        <f>справочная!E14</f>
        <v>5</v>
      </c>
      <c r="F14" s="83">
        <f>справочная!F14</f>
        <v>5</v>
      </c>
      <c r="G14" s="75" t="str">
        <f>справочная!G14</f>
        <v>09.08 - 22.08 2006</v>
      </c>
      <c r="H14" s="84">
        <v>65</v>
      </c>
      <c r="I14" s="84">
        <v>0</v>
      </c>
      <c r="J14" s="84">
        <v>-10</v>
      </c>
      <c r="K14" s="84">
        <v>4</v>
      </c>
      <c r="L14" s="85">
        <v>7</v>
      </c>
      <c r="M14" s="72" t="s">
        <v>95</v>
      </c>
    </row>
    <row r="15" spans="1:13" ht="61.5" customHeight="1">
      <c r="A15" s="72">
        <v>3</v>
      </c>
      <c r="B15" s="75" t="str">
        <f>справочная!B15</f>
        <v>Ханты-Мансийская окр. Федерация самост туризма г. Нижневартовск рук. Клетнева А.А.</v>
      </c>
      <c r="C15" s="72" t="str">
        <f>справочная!C15</f>
        <v>Восточные Саяны</v>
      </c>
      <c r="D15" s="76" t="str">
        <f>справочная!D15</f>
        <v>г.Нижневартовск-г. Слюдянка - р. Харагун-р.пер. Телеграфный-руч.Казарменный-р. Б. Уругудей-р.Зун-Мурин-п. Мурино- г. Слюдянка -ГМС-пер. Чертовы ворота-р.Спусковая р. Утулик- оз Байкал- п. Утулик -г. Слюдянка -г. Нижневартовск,Нягань, Урай </v>
      </c>
      <c r="E15" s="75">
        <f>справочная!E15</f>
        <v>5</v>
      </c>
      <c r="F15" s="83">
        <f>справочная!F15</f>
        <v>5</v>
      </c>
      <c r="G15" s="75" t="str">
        <f>справочная!G15</f>
        <v>23.07-25.08 2006</v>
      </c>
      <c r="H15" s="84">
        <v>64</v>
      </c>
      <c r="I15" s="84">
        <v>7</v>
      </c>
      <c r="J15" s="84">
        <v>6</v>
      </c>
      <c r="K15" s="84">
        <v>4</v>
      </c>
      <c r="L15" s="85">
        <v>5</v>
      </c>
      <c r="M15" s="72" t="s">
        <v>96</v>
      </c>
    </row>
    <row r="16" spans="1:13" ht="54" customHeight="1">
      <c r="A16" s="72">
        <v>4</v>
      </c>
      <c r="B16" s="75" t="str">
        <f>справочная!B16</f>
        <v>Т/К "Дервиш"-ДЮСШ -28 рук. Хабирьянов Ф.Ф.</v>
      </c>
      <c r="C16" s="72" t="str">
        <f>справочная!C16</f>
        <v>Восточные Саяны</v>
      </c>
      <c r="D16" s="76" t="str">
        <f>справочная!D16</f>
        <v>г. Уфа-ст. Слюдянка-п. Орлик-пер.Жойган-Дабан-ист. Жойган-рад. п. Хутел- оз Олон-Нур- сплав р. Жом-Болок- р. Ока-п.Вехнеокинский-ст. Зима-г. Уфа</v>
      </c>
      <c r="E16" s="75">
        <f>справочная!E16</f>
        <v>5</v>
      </c>
      <c r="F16" s="83">
        <f>справочная!F16</f>
        <v>5</v>
      </c>
      <c r="G16" s="75" t="str">
        <f>справочная!G16</f>
        <v>22.07-13.08 2005</v>
      </c>
      <c r="H16" s="84">
        <v>60</v>
      </c>
      <c r="I16" s="84">
        <v>0</v>
      </c>
      <c r="J16" s="84">
        <v>12</v>
      </c>
      <c r="K16" s="84">
        <v>4</v>
      </c>
      <c r="L16" s="85">
        <v>5</v>
      </c>
      <c r="M16" s="72" t="s">
        <v>91</v>
      </c>
    </row>
    <row r="17" spans="1:13" ht="48" customHeight="1">
      <c r="A17" s="72">
        <v>5</v>
      </c>
      <c r="B17" s="75" t="str">
        <f>справочная!B17</f>
        <v>Сборная ТСК Команда "Легион" г. Уфа рук. Мельникова Г.А.</v>
      </c>
      <c r="C17" s="72" t="str">
        <f>справочная!C17</f>
        <v>Восточные Саяны</v>
      </c>
      <c r="D17" s="76" t="str">
        <f>справочная!D17</f>
        <v>г. Уфа-ст. Слюдянка-п. Орлик-пер.Чойган-Дабан-ист. -сплав   р.Кок-Хем - пеш пер. до начала 3 каньона р. Айлыг-сплав р. Айлыг-р. Бий-Хем-г. Кызыл-г. Абакан-г. Красноярск-г.Новосибирск-г.Уфа</v>
      </c>
      <c r="E17" s="75">
        <f>справочная!E17</f>
        <v>5</v>
      </c>
      <c r="F17" s="83">
        <f>справочная!F17</f>
        <v>5</v>
      </c>
      <c r="G17" s="75" t="str">
        <f>справочная!G17</f>
        <v>29.07-26.08 2006</v>
      </c>
      <c r="H17" s="84">
        <v>74</v>
      </c>
      <c r="I17" s="84">
        <v>9</v>
      </c>
      <c r="J17" s="84">
        <v>-5</v>
      </c>
      <c r="K17" s="84">
        <v>5</v>
      </c>
      <c r="L17" s="85">
        <v>7</v>
      </c>
      <c r="M17" s="72" t="s">
        <v>97</v>
      </c>
    </row>
    <row r="18" spans="1:13" ht="59.25" customHeight="1">
      <c r="A18" s="72">
        <v>6</v>
      </c>
      <c r="B18" s="75" t="str">
        <f>справочная!B18</f>
        <v> Т/к  "Каскад"г. Уфа рук. Моисеева О.В.</v>
      </c>
      <c r="C18" s="72" t="str">
        <f>справочная!C18</f>
        <v>Тянь-Шань</v>
      </c>
      <c r="D18" s="76" t="str">
        <f>справочная!D18</f>
        <v>р.р.М. Нарын-Чонг-кемин</v>
      </c>
      <c r="E18" s="75">
        <f>справочная!E18</f>
        <v>5</v>
      </c>
      <c r="F18" s="83">
        <f>справочная!F18</f>
        <v>5</v>
      </c>
      <c r="G18" s="75" t="str">
        <f>справочная!G18</f>
        <v>04.09-20.09 2006</v>
      </c>
      <c r="H18" s="84">
        <v>75</v>
      </c>
      <c r="I18" s="84">
        <v>0</v>
      </c>
      <c r="J18" s="84">
        <v>-14</v>
      </c>
      <c r="K18" s="84">
        <v>5</v>
      </c>
      <c r="L18" s="85">
        <v>7</v>
      </c>
      <c r="M18" s="75" t="s">
        <v>99</v>
      </c>
    </row>
    <row r="19" spans="1:13" ht="68.25" customHeight="1">
      <c r="A19" s="72">
        <v>7</v>
      </c>
      <c r="B19" s="75" t="str">
        <f>справочная!B19</f>
        <v>г.Новоуральск рук. Лебедев И.Л.</v>
      </c>
      <c r="C19" s="72" t="str">
        <f>справочная!C19</f>
        <v>Алтай</v>
      </c>
      <c r="D19" s="76" t="str">
        <f>справочная!D19</f>
        <v>г.Новоуральск- п.Акташ- разруш. Платина - р.р.Чуя (обнос Можойского каскада) -р. Китой - п.Иня-г. Новоуральск</v>
      </c>
      <c r="E19" s="75">
        <f>справочная!E19</f>
        <v>5</v>
      </c>
      <c r="F19" s="83">
        <f>справочная!F19</f>
        <v>5</v>
      </c>
      <c r="G19" s="75" t="str">
        <f>справочная!G19</f>
        <v>02.08-22.08 2006</v>
      </c>
      <c r="H19" s="84">
        <v>59</v>
      </c>
      <c r="I19" s="84">
        <v>0</v>
      </c>
      <c r="J19" s="84">
        <v>3</v>
      </c>
      <c r="K19" s="84">
        <v>0</v>
      </c>
      <c r="L19" s="85">
        <v>0</v>
      </c>
      <c r="M19" s="72" t="s">
        <v>100</v>
      </c>
    </row>
    <row r="20" spans="1:13" ht="82.5" customHeight="1">
      <c r="A20" s="72">
        <v>8</v>
      </c>
      <c r="B20" s="75" t="str">
        <f>справочная!B20</f>
        <v>Екатеринбург рук. Чернякин М.М.</v>
      </c>
      <c r="C20" s="72" t="str">
        <f>справочная!C20</f>
        <v>Восточные Саяны</v>
      </c>
      <c r="D20" s="76" t="str">
        <f>справочная!D20</f>
        <v>г.Екатеринбург- п. Слюдянка- р.Китой (обнос Верх.Щек и пор. "Водопада")- п.Раздольное- г.Екатеринбург</v>
      </c>
      <c r="E20" s="75">
        <f>справочная!E20</f>
        <v>5</v>
      </c>
      <c r="F20" s="83">
        <f>справочная!F20</f>
        <v>5</v>
      </c>
      <c r="G20" s="75" t="str">
        <f>справочная!G20</f>
        <v>05.08-30.08.2006</v>
      </c>
      <c r="H20" s="84">
        <v>59</v>
      </c>
      <c r="I20" s="84">
        <v>0</v>
      </c>
      <c r="J20" s="84">
        <v>2</v>
      </c>
      <c r="K20" s="84">
        <v>0</v>
      </c>
      <c r="L20" s="85">
        <v>0</v>
      </c>
      <c r="M20" s="72" t="s">
        <v>101</v>
      </c>
    </row>
    <row r="21" spans="1:13" ht="15">
      <c r="A21" s="34"/>
      <c r="B21" s="33" t="s">
        <v>42</v>
      </c>
      <c r="C21" s="167" t="s">
        <v>131</v>
      </c>
      <c r="D21" s="167"/>
      <c r="E21" s="167"/>
      <c r="F21" s="35"/>
      <c r="G21" s="36" t="s">
        <v>125</v>
      </c>
      <c r="H21" s="24"/>
      <c r="I21" s="165" t="s">
        <v>122</v>
      </c>
      <c r="J21" s="165"/>
      <c r="K21" s="24"/>
      <c r="L21" s="24"/>
      <c r="M21" s="24"/>
    </row>
    <row r="22" spans="1:13" ht="15.75">
      <c r="A22" s="13"/>
      <c r="B22" s="19"/>
      <c r="C22" s="168"/>
      <c r="D22" s="168"/>
      <c r="E22" s="168"/>
      <c r="F22" s="38"/>
      <c r="G22" s="39"/>
      <c r="H22" s="24"/>
      <c r="I22" s="24"/>
      <c r="J22" s="24"/>
      <c r="K22" s="24"/>
      <c r="L22" s="24"/>
      <c r="M22" s="24"/>
    </row>
    <row r="23" spans="1:13" ht="15">
      <c r="A23" s="13"/>
      <c r="B23" s="13"/>
      <c r="C23" s="166"/>
      <c r="D23" s="166"/>
      <c r="E23" s="166"/>
      <c r="F23" s="40"/>
      <c r="G23" s="13"/>
      <c r="H23" s="13"/>
      <c r="I23" s="13"/>
      <c r="J23" s="13"/>
      <c r="K23" s="13"/>
      <c r="L23" s="13"/>
      <c r="M23" s="13"/>
    </row>
    <row r="24" spans="1:13" ht="15">
      <c r="A24" s="13"/>
      <c r="B24" s="36" t="s">
        <v>133</v>
      </c>
      <c r="C24" s="164" t="s">
        <v>128</v>
      </c>
      <c r="D24" s="164"/>
      <c r="E24" s="164"/>
      <c r="F24" s="40"/>
      <c r="G24" s="13" t="s">
        <v>123</v>
      </c>
      <c r="H24" s="13"/>
      <c r="I24" s="166" t="s">
        <v>124</v>
      </c>
      <c r="J24" s="166"/>
      <c r="K24" s="13"/>
      <c r="L24" s="13"/>
      <c r="M24" s="13"/>
    </row>
    <row r="25" spans="1:5" ht="15">
      <c r="A25" s="5"/>
      <c r="C25" s="164"/>
      <c r="D25" s="164"/>
      <c r="E25" s="164"/>
    </row>
    <row r="26" ht="12.75">
      <c r="D26" s="60"/>
    </row>
    <row r="28" ht="12.75">
      <c r="D28" s="60"/>
    </row>
    <row r="29" ht="12.75">
      <c r="D29" s="60"/>
    </row>
    <row r="30" ht="12.75">
      <c r="D30" s="60"/>
    </row>
    <row r="31" ht="12.75">
      <c r="D31" s="60"/>
    </row>
    <row r="32" ht="12.75">
      <c r="D32" s="60"/>
    </row>
    <row r="33" ht="12.75">
      <c r="D33" s="60"/>
    </row>
    <row r="34" ht="12.75">
      <c r="D34" s="60"/>
    </row>
  </sheetData>
  <mergeCells count="27">
    <mergeCell ref="C3:M3"/>
    <mergeCell ref="C4:M4"/>
    <mergeCell ref="C5:M5"/>
    <mergeCell ref="C6:M6"/>
    <mergeCell ref="C7:M7"/>
    <mergeCell ref="C8:M8"/>
    <mergeCell ref="A9:M9"/>
    <mergeCell ref="A10:A12"/>
    <mergeCell ref="B10:B12"/>
    <mergeCell ref="C10:C12"/>
    <mergeCell ref="E10:E12"/>
    <mergeCell ref="F10:F12"/>
    <mergeCell ref="G10:G12"/>
    <mergeCell ref="H10:L10"/>
    <mergeCell ref="M10:M12"/>
    <mergeCell ref="H11:H12"/>
    <mergeCell ref="I11:I12"/>
    <mergeCell ref="J11:J12"/>
    <mergeCell ref="K11:K12"/>
    <mergeCell ref="L11:L12"/>
    <mergeCell ref="C25:E25"/>
    <mergeCell ref="C24:E24"/>
    <mergeCell ref="I21:J21"/>
    <mergeCell ref="I24:J24"/>
    <mergeCell ref="C21:E21"/>
    <mergeCell ref="C22:E22"/>
    <mergeCell ref="C23:E23"/>
  </mergeCells>
  <printOptions/>
  <pageMargins left="0.75" right="0.75" top="1" bottom="1" header="0.5" footer="0.5"/>
  <pageSetup fitToHeight="1" fitToWidth="1" horizontalDpi="600" verticalDpi="600" orientation="landscape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W27"/>
  <sheetViews>
    <sheetView workbookViewId="0" topLeftCell="A4">
      <selection activeCell="B15" sqref="B15"/>
    </sheetView>
  </sheetViews>
  <sheetFormatPr defaultColWidth="9.00390625" defaultRowHeight="12.75"/>
  <cols>
    <col min="1" max="1" width="5.625" style="0" customWidth="1"/>
    <col min="2" max="2" width="18.625" style="0" customWidth="1"/>
    <col min="4" max="4" width="21.125" style="60" hidden="1" customWidth="1"/>
    <col min="13" max="13" width="16.00390625" style="0" customWidth="1"/>
  </cols>
  <sheetData>
    <row r="1" spans="1:177" s="34" customFormat="1" ht="17.25" customHeight="1">
      <c r="A1" s="19"/>
      <c r="B1" s="48"/>
      <c r="C1" s="152" t="s">
        <v>30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</row>
    <row r="2" spans="1:177" s="34" customFormat="1" ht="15" customHeight="1">
      <c r="A2" s="19"/>
      <c r="B2" s="48"/>
      <c r="C2" s="152" t="s">
        <v>31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</row>
    <row r="3" spans="1:177" s="34" customFormat="1" ht="15" customHeight="1">
      <c r="A3" s="19"/>
      <c r="B3" s="48"/>
      <c r="C3" s="153" t="s">
        <v>32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</row>
    <row r="4" spans="1:177" s="34" customFormat="1" ht="30" customHeight="1">
      <c r="A4" s="50" t="s">
        <v>33</v>
      </c>
      <c r="B4" s="48"/>
      <c r="C4" s="154" t="s">
        <v>38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</row>
    <row r="5" spans="1:177" s="34" customFormat="1" ht="15" customHeight="1">
      <c r="A5" s="16" t="s">
        <v>34</v>
      </c>
      <c r="B5" s="17"/>
      <c r="C5" s="174" t="s">
        <v>35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49"/>
      <c r="FS5" s="49"/>
      <c r="FT5" s="49"/>
      <c r="FU5" s="49"/>
    </row>
    <row r="6" spans="1:177" s="34" customFormat="1" ht="18.75" customHeight="1">
      <c r="A6" s="18" t="s">
        <v>36</v>
      </c>
      <c r="B6" s="17"/>
      <c r="C6" s="155" t="str">
        <f>справочная!C7</f>
        <v>Водный, подгруппа  5  к.сл.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</row>
    <row r="7" spans="1:13" ht="16.5" thickBot="1">
      <c r="A7" s="225" t="s">
        <v>28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</row>
    <row r="8" spans="1:13" s="47" customFormat="1" ht="13.5" thickBot="1">
      <c r="A8" s="226" t="s">
        <v>1</v>
      </c>
      <c r="B8" s="226" t="s">
        <v>2</v>
      </c>
      <c r="C8" s="226" t="s">
        <v>23</v>
      </c>
      <c r="D8" s="57"/>
      <c r="E8" s="226" t="s">
        <v>13</v>
      </c>
      <c r="F8" s="226" t="s">
        <v>14</v>
      </c>
      <c r="G8" s="226" t="s">
        <v>15</v>
      </c>
      <c r="H8" s="41" t="s">
        <v>12</v>
      </c>
      <c r="I8" s="41" t="s">
        <v>47</v>
      </c>
      <c r="J8" s="41" t="s">
        <v>48</v>
      </c>
      <c r="K8" s="41" t="s">
        <v>63</v>
      </c>
      <c r="L8" s="41" t="s">
        <v>64</v>
      </c>
      <c r="M8" s="159" t="s">
        <v>29</v>
      </c>
    </row>
    <row r="9" spans="1:13" s="47" customFormat="1" ht="56.25" customHeight="1" thickBot="1">
      <c r="A9" s="226"/>
      <c r="B9" s="226"/>
      <c r="C9" s="226"/>
      <c r="D9" s="57"/>
      <c r="E9" s="226"/>
      <c r="F9" s="226"/>
      <c r="G9" s="226"/>
      <c r="H9" s="7" t="s">
        <v>65</v>
      </c>
      <c r="I9" s="41" t="s">
        <v>66</v>
      </c>
      <c r="J9" s="41" t="s">
        <v>61</v>
      </c>
      <c r="K9" s="41" t="s">
        <v>60</v>
      </c>
      <c r="L9" s="7" t="s">
        <v>67</v>
      </c>
      <c r="M9" s="159"/>
    </row>
    <row r="10" spans="1:13" s="47" customFormat="1" ht="13.5" customHeight="1" thickBot="1">
      <c r="A10" s="7">
        <v>1</v>
      </c>
      <c r="B10" s="7" t="str">
        <f>справочная!B13</f>
        <v>Т/К "Абрис" г.Киров рук. Долматов А.Ю.</v>
      </c>
      <c r="C10" s="7" t="str">
        <f>справочная!C13</f>
        <v>Восточные Саяны</v>
      </c>
      <c r="D10" s="57" t="str">
        <f>справочная!D13</f>
        <v>г.Киров-Слюдянка-п. Орлик-оз.Олон-Нур-рад выход оз.Бурсагай-Нур-долина Вулканов-р.Аршан- р.Хойто-Гол-р. Сенца-пер.Хебе-Хутель-оз.Олон-Нур-сплав р. Жом-Болок-р. Ока- п.Верхока - ст Зима-г.Киров</v>
      </c>
      <c r="E10" s="7">
        <f>справочная!E13</f>
        <v>5</v>
      </c>
      <c r="F10" s="7">
        <f>справочная!F13</f>
        <v>5</v>
      </c>
      <c r="G10" s="7" t="str">
        <f>справочная!G13</f>
        <v>29.07-19.08 2006</v>
      </c>
      <c r="H10" s="7"/>
      <c r="I10" s="41"/>
      <c r="J10" s="41"/>
      <c r="K10" s="41"/>
      <c r="L10" s="7"/>
      <c r="M10" s="41"/>
    </row>
    <row r="11" spans="1:13" s="47" customFormat="1" ht="13.5" customHeight="1" thickBot="1">
      <c r="A11" s="7">
        <v>2</v>
      </c>
      <c r="B11" s="7" t="str">
        <f>справочная!B14</f>
        <v>Т/К "Дервиш"-ДЮСШ -28 рук. Хабирьянов Ф.Ф.</v>
      </c>
      <c r="C11" s="7" t="str">
        <f>справочная!C14</f>
        <v>Восточные Саяны Урик</v>
      </c>
      <c r="D11" s="57" t="str">
        <f>справочная!D14</f>
        <v>г.Уфа-г,Слюдянка-верховья р.Урик-Дикий Урик-Харажалгинский кань-Амбартагольские Щеки-уст р.Урик-р.Белая-г.Черемхово-г.Уфа</v>
      </c>
      <c r="E11" s="7">
        <f>справочная!E14</f>
        <v>5</v>
      </c>
      <c r="F11" s="7">
        <f>справочная!F14</f>
        <v>5</v>
      </c>
      <c r="G11" s="7" t="str">
        <f>справочная!G14</f>
        <v>09.08 - 22.08 2006</v>
      </c>
      <c r="H11" s="7"/>
      <c r="I11" s="41"/>
      <c r="J11" s="41"/>
      <c r="K11" s="41"/>
      <c r="L11" s="7"/>
      <c r="M11" s="41"/>
    </row>
    <row r="12" spans="1:13" s="47" customFormat="1" ht="13.5" customHeight="1" thickBot="1">
      <c r="A12" s="7">
        <v>3</v>
      </c>
      <c r="B12" s="7" t="str">
        <f>справочная!B15</f>
        <v>Ханты-Мансийская окр. Федерация самост туризма г. Нижневартовск рук. Клетнева А.А.</v>
      </c>
      <c r="C12" s="7" t="str">
        <f>справочная!C15</f>
        <v>Восточные Саяны</v>
      </c>
      <c r="D12" s="57" t="str">
        <f>справочная!D15</f>
        <v>г.Нижневартовск-г. Слюдянка - р. Харагун-р.пер. Телеграфный-руч.Казарменный-р. Б. Уругудей-р.Зун-Мурин-п. Мурино- г. Слюдянка -ГМС-пер. Чертовы ворота-р.Спусковая р. Утулик- оз Байкал- п. Утулик -г. Слюдянка -г. Нижневартовск,Нягань, Урай </v>
      </c>
      <c r="E12" s="7">
        <f>справочная!E15</f>
        <v>5</v>
      </c>
      <c r="F12" s="7">
        <f>справочная!F15</f>
        <v>5</v>
      </c>
      <c r="G12" s="7" t="str">
        <f>справочная!G15</f>
        <v>23.07-25.08 2006</v>
      </c>
      <c r="H12" s="7"/>
      <c r="I12" s="41"/>
      <c r="J12" s="41"/>
      <c r="K12" s="41"/>
      <c r="L12" s="7"/>
      <c r="M12" s="41"/>
    </row>
    <row r="13" spans="1:13" s="47" customFormat="1" ht="13.5" customHeight="1" thickBot="1">
      <c r="A13" s="7">
        <v>4</v>
      </c>
      <c r="B13" s="7" t="str">
        <f>справочная!B16</f>
        <v>Т/К "Дервиш"-ДЮСШ -28 рук. Хабирьянов Ф.Ф.</v>
      </c>
      <c r="C13" s="7" t="str">
        <f>справочная!C16</f>
        <v>Восточные Саяны</v>
      </c>
      <c r="D13" s="57" t="str">
        <f>справочная!D16</f>
        <v>г. Уфа-ст. Слюдянка-п. Орлик-пер.Жойган-Дабан-ист. Жойган-рад. п. Хутел- оз Олон-Нур- сплав р. Жом-Болок- р. Ока-п.Вехнеокинский-ст. Зима-г. Уфа</v>
      </c>
      <c r="E13" s="7">
        <f>справочная!E16</f>
        <v>5</v>
      </c>
      <c r="F13" s="7">
        <f>справочная!F16</f>
        <v>5</v>
      </c>
      <c r="G13" s="7" t="str">
        <f>справочная!G16</f>
        <v>22.07-13.08 2005</v>
      </c>
      <c r="H13" s="7"/>
      <c r="I13" s="41"/>
      <c r="J13" s="41"/>
      <c r="K13" s="41"/>
      <c r="L13" s="7"/>
      <c r="M13" s="41"/>
    </row>
    <row r="14" spans="1:13" s="47" customFormat="1" ht="13.5" customHeight="1" thickBot="1">
      <c r="A14" s="7">
        <v>5</v>
      </c>
      <c r="B14" s="7" t="str">
        <f>справочная!B17</f>
        <v>Сборная ТСК Команда "Легион" г. Уфа рук. Мельникова Г.А.</v>
      </c>
      <c r="C14" s="7" t="str">
        <f>справочная!C17</f>
        <v>Восточные Саяны</v>
      </c>
      <c r="D14" s="57" t="str">
        <f>справочная!D17</f>
        <v>г. Уфа-ст. Слюдянка-п. Орлик-пер.Чойган-Дабан-ист. -сплав   р.Кок-Хем - пеш пер. до начала 3 каньона р. Айлыг-сплав р. Айлыг-р. Бий-Хем-г. Кызыл-г. Абакан-г. Красноярск-г.Новосибирск-г.Уфа</v>
      </c>
      <c r="E14" s="7">
        <f>справочная!E17</f>
        <v>5</v>
      </c>
      <c r="F14" s="7">
        <f>справочная!F17</f>
        <v>5</v>
      </c>
      <c r="G14" s="7" t="str">
        <f>справочная!G17</f>
        <v>29.07-26.08 2006</v>
      </c>
      <c r="H14" s="7"/>
      <c r="I14" s="41"/>
      <c r="J14" s="41"/>
      <c r="K14" s="41"/>
      <c r="L14" s="7"/>
      <c r="M14" s="41"/>
    </row>
    <row r="15" spans="1:13" s="47" customFormat="1" ht="13.5" customHeight="1" thickBot="1">
      <c r="A15" s="7">
        <v>6</v>
      </c>
      <c r="B15" s="7" t="str">
        <f>справочная!B18</f>
        <v> Т/к  "Каскад"г. Уфа рук. Моисеева О.В.</v>
      </c>
      <c r="C15" s="7" t="str">
        <f>справочная!C18</f>
        <v>Тянь-Шань</v>
      </c>
      <c r="D15" s="57" t="str">
        <f>справочная!D18</f>
        <v>р.р.М. Нарын-Чонг-кемин</v>
      </c>
      <c r="E15" s="7">
        <f>справочная!E18</f>
        <v>5</v>
      </c>
      <c r="F15" s="7">
        <f>справочная!F18</f>
        <v>5</v>
      </c>
      <c r="G15" s="7" t="str">
        <f>справочная!G18</f>
        <v>04.09-20.09 2006</v>
      </c>
      <c r="H15" s="7"/>
      <c r="I15" s="41"/>
      <c r="J15" s="41"/>
      <c r="K15" s="41"/>
      <c r="L15" s="7"/>
      <c r="M15" s="41"/>
    </row>
    <row r="16" spans="1:13" s="47" customFormat="1" ht="13.5" customHeight="1" thickBot="1">
      <c r="A16" s="7">
        <v>7</v>
      </c>
      <c r="B16" s="7" t="str">
        <f>справочная!B19</f>
        <v>г.Новоуральск рук. Лебедев И.Л.</v>
      </c>
      <c r="C16" s="7" t="str">
        <f>справочная!C19</f>
        <v>Алтай</v>
      </c>
      <c r="D16" s="57" t="str">
        <f>справочная!D19</f>
        <v>г.Новоуральск- п.Акташ- разруш. Платина - р.р.Чуя (обнос Можойского каскада) -р. Китой - п.Иня-г. Новоуральск</v>
      </c>
      <c r="E16" s="7">
        <f>справочная!E19</f>
        <v>5</v>
      </c>
      <c r="F16" s="7">
        <f>справочная!F19</f>
        <v>5</v>
      </c>
      <c r="G16" s="7" t="str">
        <f>справочная!G19</f>
        <v>02.08-22.08 2006</v>
      </c>
      <c r="H16" s="7"/>
      <c r="I16" s="41"/>
      <c r="J16" s="41"/>
      <c r="K16" s="41"/>
      <c r="L16" s="7"/>
      <c r="M16" s="41"/>
    </row>
    <row r="17" spans="1:13" s="47" customFormat="1" ht="13.5" customHeight="1" thickBot="1">
      <c r="A17" s="7">
        <v>8</v>
      </c>
      <c r="B17" s="7" t="str">
        <f>справочная!B20</f>
        <v>Екатеринбург рук. Чернякин М.М.</v>
      </c>
      <c r="C17" s="7" t="str">
        <f>справочная!C20</f>
        <v>Восточные Саяны</v>
      </c>
      <c r="D17" s="57" t="str">
        <f>справочная!D20</f>
        <v>г.Екатеринбург- п. Слюдянка- р.Китой (обнос Верх.Щек и пор. "Водопада")- п.Раздольное- г.Екатеринбург</v>
      </c>
      <c r="E17" s="7">
        <f>справочная!E20</f>
        <v>5</v>
      </c>
      <c r="F17" s="7">
        <f>справочная!F20</f>
        <v>5</v>
      </c>
      <c r="G17" s="7" t="str">
        <f>справочная!G20</f>
        <v>05.08-30.08.2006</v>
      </c>
      <c r="H17" s="7"/>
      <c r="I17" s="41"/>
      <c r="J17" s="41"/>
      <c r="K17" s="41"/>
      <c r="L17" s="7"/>
      <c r="M17" s="41"/>
    </row>
    <row r="18" spans="2:179" s="13" customFormat="1" ht="16.5">
      <c r="B18" s="19" t="s">
        <v>39</v>
      </c>
      <c r="C18" s="20"/>
      <c r="D18" s="58"/>
      <c r="F18" s="21"/>
      <c r="G18" s="22"/>
      <c r="H18" s="23"/>
      <c r="I18" s="24"/>
      <c r="J18" s="24"/>
      <c r="K18" s="24"/>
      <c r="L18" s="19" t="s">
        <v>40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W18" s="25"/>
    </row>
    <row r="19" spans="2:179" s="13" customFormat="1" ht="9.75" customHeight="1">
      <c r="B19" s="26"/>
      <c r="C19" s="20"/>
      <c r="D19" s="58"/>
      <c r="F19" s="27"/>
      <c r="G19" s="25"/>
      <c r="H19" s="25"/>
      <c r="I19" s="24"/>
      <c r="J19" s="24"/>
      <c r="K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W19" s="25"/>
    </row>
    <row r="20" spans="4:179" s="13" customFormat="1" ht="16.5">
      <c r="D20" s="59"/>
      <c r="F20" s="19"/>
      <c r="G20" s="19"/>
      <c r="L20" s="25" t="s">
        <v>41</v>
      </c>
      <c r="FU20" s="28"/>
      <c r="FW20" s="25"/>
    </row>
    <row r="21" spans="2:179" s="13" customFormat="1" ht="16.5">
      <c r="B21" s="31" t="s">
        <v>45</v>
      </c>
      <c r="D21" s="59"/>
      <c r="F21" s="32"/>
      <c r="G21" s="24"/>
      <c r="H21" s="24"/>
      <c r="I21" s="24"/>
      <c r="J21" s="24"/>
      <c r="K21" s="24"/>
      <c r="L21" s="25" t="s">
        <v>46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19"/>
      <c r="FQ21" s="33"/>
      <c r="FW21" s="25"/>
    </row>
    <row r="22" ht="15">
      <c r="A22" s="11"/>
    </row>
    <row r="23" ht="15">
      <c r="A23" s="5"/>
    </row>
    <row r="24" ht="15">
      <c r="A24" s="8"/>
    </row>
    <row r="25" ht="15">
      <c r="A25" s="4"/>
    </row>
    <row r="26" ht="15">
      <c r="A26" s="5"/>
    </row>
    <row r="27" ht="12.75">
      <c r="A27" s="12"/>
    </row>
  </sheetData>
  <mergeCells count="14">
    <mergeCell ref="C1:P1"/>
    <mergeCell ref="C2:P2"/>
    <mergeCell ref="C3:P3"/>
    <mergeCell ref="C4:P4"/>
    <mergeCell ref="C5:P5"/>
    <mergeCell ref="C6:P6"/>
    <mergeCell ref="A7:M7"/>
    <mergeCell ref="B8:B9"/>
    <mergeCell ref="M8:M9"/>
    <mergeCell ref="G8:G9"/>
    <mergeCell ref="F8:F9"/>
    <mergeCell ref="E8:E9"/>
    <mergeCell ref="C8:C9"/>
    <mergeCell ref="A8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S20"/>
  <sheetViews>
    <sheetView workbookViewId="0" topLeftCell="A22">
      <selection activeCell="I13" sqref="I13"/>
    </sheetView>
  </sheetViews>
  <sheetFormatPr defaultColWidth="9.00390625" defaultRowHeight="12.75"/>
  <cols>
    <col min="1" max="1" width="6.625" style="0" customWidth="1"/>
    <col min="2" max="2" width="20.25390625" style="0" customWidth="1"/>
    <col min="3" max="3" width="11.625" style="0" customWidth="1"/>
    <col min="4" max="4" width="38.625" style="0" customWidth="1"/>
    <col min="7" max="7" width="16.875" style="0" customWidth="1"/>
  </cols>
  <sheetData>
    <row r="1" s="44" customFormat="1" ht="12.75"/>
    <row r="2" spans="1:175" s="34" customFormat="1" ht="17.25" customHeight="1">
      <c r="A2" s="19"/>
      <c r="B2" s="48"/>
      <c r="C2" s="152" t="s">
        <v>30</v>
      </c>
      <c r="D2" s="152"/>
      <c r="E2" s="152"/>
      <c r="F2" s="152"/>
      <c r="G2" s="152"/>
      <c r="H2" s="152"/>
      <c r="I2" s="152"/>
      <c r="J2" s="152"/>
      <c r="K2" s="152"/>
      <c r="L2" s="152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</row>
    <row r="3" spans="1:175" s="34" customFormat="1" ht="15" customHeight="1">
      <c r="A3" s="19"/>
      <c r="B3" s="48"/>
      <c r="C3" s="152" t="s">
        <v>31</v>
      </c>
      <c r="D3" s="152"/>
      <c r="E3" s="152"/>
      <c r="F3" s="152"/>
      <c r="G3" s="152"/>
      <c r="H3" s="152"/>
      <c r="I3" s="152"/>
      <c r="J3" s="152"/>
      <c r="K3" s="152"/>
      <c r="L3" s="152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</row>
    <row r="4" spans="1:175" s="34" customFormat="1" ht="15" customHeight="1">
      <c r="A4" s="19"/>
      <c r="B4" s="48"/>
      <c r="C4" s="153" t="s">
        <v>32</v>
      </c>
      <c r="D4" s="153"/>
      <c r="E4" s="153"/>
      <c r="F4" s="153"/>
      <c r="G4" s="153"/>
      <c r="H4" s="153"/>
      <c r="I4" s="153"/>
      <c r="J4" s="153"/>
      <c r="K4" s="153"/>
      <c r="L4" s="153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</row>
    <row r="5" spans="1:175" s="34" customFormat="1" ht="30" customHeight="1">
      <c r="A5" s="50" t="s">
        <v>33</v>
      </c>
      <c r="B5" s="48"/>
      <c r="C5" s="154" t="s">
        <v>149</v>
      </c>
      <c r="D5" s="154"/>
      <c r="E5" s="154"/>
      <c r="F5" s="154"/>
      <c r="G5" s="154"/>
      <c r="H5" s="154"/>
      <c r="I5" s="154"/>
      <c r="J5" s="154"/>
      <c r="K5" s="154"/>
      <c r="L5" s="154"/>
      <c r="M5" s="56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</row>
    <row r="6" spans="1:171" s="34" customFormat="1" ht="15" customHeight="1">
      <c r="A6" s="16" t="s">
        <v>34</v>
      </c>
      <c r="B6" s="17"/>
      <c r="C6" s="174" t="s">
        <v>35</v>
      </c>
      <c r="D6" s="174"/>
      <c r="E6" s="174"/>
      <c r="F6" s="174"/>
      <c r="G6" s="174"/>
      <c r="H6" s="174"/>
      <c r="I6" s="174"/>
      <c r="J6" s="174"/>
      <c r="K6" s="174"/>
      <c r="L6" s="174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</row>
    <row r="7" spans="1:175" s="34" customFormat="1" ht="18.75" customHeight="1">
      <c r="A7" s="14" t="s">
        <v>36</v>
      </c>
      <c r="B7" s="15"/>
      <c r="C7" s="155" t="s">
        <v>68</v>
      </c>
      <c r="D7" s="155"/>
      <c r="E7" s="155"/>
      <c r="F7" s="155"/>
      <c r="G7" s="155"/>
      <c r="H7" s="155"/>
      <c r="I7" s="155"/>
      <c r="J7" s="155"/>
      <c r="K7" s="155"/>
      <c r="L7" s="155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</row>
    <row r="8" spans="1:175" s="34" customFormat="1" ht="13.5" customHeight="1">
      <c r="A8" s="50"/>
      <c r="B8" s="48"/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</row>
    <row r="9" s="44" customFormat="1" ht="12.75" customHeight="1"/>
    <row r="10" spans="1:11" ht="16.5" thickBot="1">
      <c r="A10" s="225" t="s">
        <v>54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7" s="47" customFormat="1" ht="13.5" customHeight="1" thickBot="1">
      <c r="A11" s="226" t="s">
        <v>1</v>
      </c>
      <c r="B11" s="226" t="s">
        <v>2</v>
      </c>
      <c r="C11" s="226" t="s">
        <v>23</v>
      </c>
      <c r="D11" s="226" t="s">
        <v>55</v>
      </c>
      <c r="E11" s="226" t="s">
        <v>13</v>
      </c>
      <c r="F11" s="226" t="s">
        <v>57</v>
      </c>
      <c r="G11" s="226" t="s">
        <v>15</v>
      </c>
    </row>
    <row r="12" spans="1:18" s="47" customFormat="1" ht="56.25" customHeight="1" thickBot="1">
      <c r="A12" s="226"/>
      <c r="B12" s="226"/>
      <c r="C12" s="226"/>
      <c r="D12" s="226"/>
      <c r="E12" s="226"/>
      <c r="F12" s="226"/>
      <c r="G12" s="226"/>
      <c r="I12" s="160"/>
      <c r="J12" s="160"/>
      <c r="K12" s="160"/>
      <c r="L12" s="160"/>
      <c r="M12" s="160"/>
      <c r="N12" s="160"/>
      <c r="O12" s="160"/>
      <c r="P12" s="160"/>
      <c r="Q12" s="160"/>
      <c r="R12" s="160"/>
    </row>
    <row r="13" spans="1:7" ht="63" customHeight="1">
      <c r="A13" s="117">
        <v>1</v>
      </c>
      <c r="B13" s="121" t="s">
        <v>84</v>
      </c>
      <c r="C13" s="121" t="s">
        <v>58</v>
      </c>
      <c r="D13" s="121" t="s">
        <v>69</v>
      </c>
      <c r="E13" s="118">
        <v>5</v>
      </c>
      <c r="F13" s="118">
        <v>5</v>
      </c>
      <c r="G13" s="118" t="s">
        <v>70</v>
      </c>
    </row>
    <row r="14" spans="1:7" ht="65.25" customHeight="1">
      <c r="A14" s="119">
        <v>2</v>
      </c>
      <c r="B14" s="122" t="s">
        <v>85</v>
      </c>
      <c r="C14" s="129" t="s">
        <v>75</v>
      </c>
      <c r="D14" s="122" t="s">
        <v>71</v>
      </c>
      <c r="E14" s="122">
        <v>5</v>
      </c>
      <c r="F14" s="122">
        <v>5</v>
      </c>
      <c r="G14" s="122" t="s">
        <v>72</v>
      </c>
    </row>
    <row r="15" spans="1:7" ht="98.25" customHeight="1">
      <c r="A15" s="119">
        <v>3</v>
      </c>
      <c r="B15" s="122" t="s">
        <v>86</v>
      </c>
      <c r="C15" s="122" t="s">
        <v>58</v>
      </c>
      <c r="D15" s="122" t="s">
        <v>80</v>
      </c>
      <c r="E15" s="120">
        <v>5</v>
      </c>
      <c r="F15" s="120">
        <v>5</v>
      </c>
      <c r="G15" s="120" t="s">
        <v>73</v>
      </c>
    </row>
    <row r="16" spans="1:7" ht="78" customHeight="1">
      <c r="A16" s="119">
        <v>4</v>
      </c>
      <c r="B16" s="122" t="s">
        <v>85</v>
      </c>
      <c r="C16" s="122" t="s">
        <v>58</v>
      </c>
      <c r="D16" s="122" t="s">
        <v>81</v>
      </c>
      <c r="E16" s="122">
        <v>5</v>
      </c>
      <c r="F16" s="122">
        <v>5</v>
      </c>
      <c r="G16" s="122" t="s">
        <v>74</v>
      </c>
    </row>
    <row r="17" spans="1:7" ht="80.25" customHeight="1">
      <c r="A17" s="119">
        <v>5</v>
      </c>
      <c r="B17" s="122" t="s">
        <v>87</v>
      </c>
      <c r="C17" s="122" t="s">
        <v>58</v>
      </c>
      <c r="D17" s="122" t="s">
        <v>82</v>
      </c>
      <c r="E17" s="122">
        <v>5</v>
      </c>
      <c r="F17" s="122">
        <v>5</v>
      </c>
      <c r="G17" s="122" t="s">
        <v>98</v>
      </c>
    </row>
    <row r="18" spans="1:7" ht="25.5">
      <c r="A18" s="119">
        <v>6</v>
      </c>
      <c r="B18" s="122" t="s">
        <v>148</v>
      </c>
      <c r="C18" s="122" t="s">
        <v>77</v>
      </c>
      <c r="D18" s="122" t="s">
        <v>83</v>
      </c>
      <c r="E18" s="122">
        <v>5</v>
      </c>
      <c r="F18" s="122">
        <v>5</v>
      </c>
      <c r="G18" s="122" t="s">
        <v>76</v>
      </c>
    </row>
    <row r="19" spans="1:7" ht="52.5" customHeight="1">
      <c r="A19" s="119">
        <v>7</v>
      </c>
      <c r="B19" s="122" t="s">
        <v>88</v>
      </c>
      <c r="C19" s="122" t="s">
        <v>59</v>
      </c>
      <c r="D19" s="122" t="s">
        <v>93</v>
      </c>
      <c r="E19" s="122">
        <v>5</v>
      </c>
      <c r="F19" s="122">
        <v>5</v>
      </c>
      <c r="G19" s="122" t="s">
        <v>78</v>
      </c>
    </row>
    <row r="20" spans="1:7" ht="66.75" customHeight="1">
      <c r="A20" s="119">
        <v>8</v>
      </c>
      <c r="B20" s="122" t="s">
        <v>89</v>
      </c>
      <c r="C20" s="122" t="s">
        <v>58</v>
      </c>
      <c r="D20" s="122" t="s">
        <v>94</v>
      </c>
      <c r="E20" s="122">
        <v>5</v>
      </c>
      <c r="F20" s="122">
        <v>5</v>
      </c>
      <c r="G20" s="122" t="s">
        <v>92</v>
      </c>
    </row>
  </sheetData>
  <mergeCells count="14">
    <mergeCell ref="C5:L5"/>
    <mergeCell ref="C2:L2"/>
    <mergeCell ref="C3:L3"/>
    <mergeCell ref="C4:L4"/>
    <mergeCell ref="C6:L6"/>
    <mergeCell ref="C7:L7"/>
    <mergeCell ref="D11:D12"/>
    <mergeCell ref="A10:K10"/>
    <mergeCell ref="A11:A12"/>
    <mergeCell ref="B11:B12"/>
    <mergeCell ref="C11:C12"/>
    <mergeCell ref="E11:E12"/>
    <mergeCell ref="F11:F12"/>
    <mergeCell ref="G11:G12"/>
  </mergeCells>
  <printOptions/>
  <pageMargins left="0.75" right="0.75" top="1" bottom="0.44" header="0.5" footer="0.5"/>
  <pageSetup fitToHeight="1" fitToWidth="1" horizontalDpi="600" verticalDpi="600" orientation="landscape" paperSize="9" scale="6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FS25"/>
  <sheetViews>
    <sheetView workbookViewId="0" topLeftCell="A1">
      <selection activeCell="C6" sqref="C6:M6"/>
    </sheetView>
  </sheetViews>
  <sheetFormatPr defaultColWidth="9.00390625" defaultRowHeight="12.75"/>
  <cols>
    <col min="2" max="2" width="18.75390625" style="0" customWidth="1"/>
    <col min="3" max="3" width="14.25390625" style="0" customWidth="1"/>
    <col min="4" max="4" width="17.00390625" style="60" hidden="1" customWidth="1"/>
    <col min="7" max="7" width="10.875" style="0" customWidth="1"/>
    <col min="11" max="11" width="8.75390625" style="0" customWidth="1"/>
    <col min="12" max="12" width="10.375" style="0" customWidth="1"/>
    <col min="13" max="13" width="16.25390625" style="0" customWidth="1"/>
  </cols>
  <sheetData>
    <row r="1" spans="3:12" s="44" customFormat="1" ht="12.75" customHeight="1"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="44" customFormat="1" ht="12.75">
      <c r="D2" s="65"/>
    </row>
    <row r="3" spans="1:175" s="34" customFormat="1" ht="17.25" customHeight="1">
      <c r="A3" s="19"/>
      <c r="B3" s="48"/>
      <c r="C3" s="152" t="s">
        <v>30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</row>
    <row r="4" spans="1:175" s="34" customFormat="1" ht="15" customHeight="1">
      <c r="A4" s="19"/>
      <c r="B4" s="48"/>
      <c r="C4" s="152" t="s">
        <v>31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</row>
    <row r="5" spans="1:175" s="34" customFormat="1" ht="15" customHeight="1">
      <c r="A5" s="19"/>
      <c r="B5" s="48"/>
      <c r="C5" s="153" t="s">
        <v>32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</row>
    <row r="6" spans="1:175" s="34" customFormat="1" ht="30" customHeight="1">
      <c r="A6" s="50" t="s">
        <v>33</v>
      </c>
      <c r="B6" s="48"/>
      <c r="C6" s="154" t="s">
        <v>149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</row>
    <row r="7" spans="1:175" s="34" customFormat="1" ht="15" customHeight="1">
      <c r="A7" s="52" t="s">
        <v>34</v>
      </c>
      <c r="B7" s="48"/>
      <c r="C7" s="174" t="s">
        <v>35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49"/>
      <c r="FQ7" s="49"/>
      <c r="FR7" s="49"/>
      <c r="FS7" s="49"/>
    </row>
    <row r="8" spans="1:175" s="34" customFormat="1" ht="18.75" customHeight="1">
      <c r="A8" s="50" t="s">
        <v>36</v>
      </c>
      <c r="B8" s="48"/>
      <c r="C8" s="155" t="str">
        <f>справочная!C7</f>
        <v>Водный, подгруппа  5  к.сл.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</row>
    <row r="9" spans="1:13" s="44" customFormat="1" ht="16.5" thickBot="1">
      <c r="A9" s="156" t="s">
        <v>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3" ht="13.5" thickBot="1">
      <c r="A10" s="169" t="s">
        <v>1</v>
      </c>
      <c r="B10" s="157" t="s">
        <v>2</v>
      </c>
      <c r="C10" s="169" t="s">
        <v>23</v>
      </c>
      <c r="D10" s="74"/>
      <c r="E10" s="157" t="s">
        <v>3</v>
      </c>
      <c r="F10" s="157" t="s">
        <v>4</v>
      </c>
      <c r="G10" s="169" t="s">
        <v>5</v>
      </c>
      <c r="H10" s="159" t="s">
        <v>6</v>
      </c>
      <c r="I10" s="159"/>
      <c r="J10" s="159"/>
      <c r="K10" s="159"/>
      <c r="L10" s="159"/>
      <c r="M10" s="169" t="s">
        <v>7</v>
      </c>
    </row>
    <row r="11" spans="1:13" ht="22.5" customHeight="1">
      <c r="A11" s="170"/>
      <c r="B11" s="158"/>
      <c r="C11" s="170"/>
      <c r="D11" s="76"/>
      <c r="E11" s="158"/>
      <c r="F11" s="158"/>
      <c r="G11" s="170"/>
      <c r="H11" s="172" t="s">
        <v>8</v>
      </c>
      <c r="I11" s="172" t="s">
        <v>9</v>
      </c>
      <c r="J11" s="172" t="s">
        <v>10</v>
      </c>
      <c r="K11" s="172" t="s">
        <v>43</v>
      </c>
      <c r="L11" s="172" t="s">
        <v>44</v>
      </c>
      <c r="M11" s="170"/>
    </row>
    <row r="12" spans="1:13" ht="13.5" thickBot="1">
      <c r="A12" s="171"/>
      <c r="B12" s="173"/>
      <c r="C12" s="171"/>
      <c r="D12" s="77"/>
      <c r="E12" s="173"/>
      <c r="F12" s="173"/>
      <c r="G12" s="171"/>
      <c r="H12" s="173"/>
      <c r="I12" s="173"/>
      <c r="J12" s="173"/>
      <c r="K12" s="173"/>
      <c r="L12" s="173"/>
      <c r="M12" s="171"/>
    </row>
    <row r="13" spans="1:13" ht="25.5" customHeight="1">
      <c r="A13" s="73">
        <v>1</v>
      </c>
      <c r="B13" s="78" t="str">
        <f>справочная!B13</f>
        <v>Т/К "Абрис" г.Киров рук. Долматов А.Ю.</v>
      </c>
      <c r="C13" s="73" t="str">
        <f>справочная!C13</f>
        <v>Восточные Саяны</v>
      </c>
      <c r="D13" s="79" t="str">
        <f>справочная!D13</f>
        <v>г.Киров-Слюдянка-п. Орлик-оз.Олон-Нур-рад выход оз.Бурсагай-Нур-долина Вулканов-р.Аршан- р.Хойто-Гол-р. Сенца-пер.Хебе-Хутель-оз.Олон-Нур-сплав р. Жом-Болок-р. Ока- п.Верхока - ст Зима-г.Киров</v>
      </c>
      <c r="E13" s="78">
        <f>справочная!E13</f>
        <v>5</v>
      </c>
      <c r="F13" s="80">
        <f>справочная!F13</f>
        <v>5</v>
      </c>
      <c r="G13" s="78" t="str">
        <f>справочная!G13</f>
        <v>29.07-19.08 2006</v>
      </c>
      <c r="H13" s="81">
        <v>60</v>
      </c>
      <c r="I13" s="81">
        <v>0</v>
      </c>
      <c r="J13" s="81">
        <v>0</v>
      </c>
      <c r="K13" s="81">
        <v>4</v>
      </c>
      <c r="L13" s="82">
        <v>3</v>
      </c>
      <c r="M13" s="73"/>
    </row>
    <row r="14" spans="1:13" ht="25.5" customHeight="1">
      <c r="A14" s="72">
        <v>2</v>
      </c>
      <c r="B14" s="75" t="str">
        <f>справочная!B14</f>
        <v>Т/К "Дервиш"-ДЮСШ -28 рук. Хабирьянов Ф.Ф.</v>
      </c>
      <c r="C14" s="72" t="str">
        <f>справочная!C14</f>
        <v>Восточные Саяны Урик</v>
      </c>
      <c r="D14" s="76" t="str">
        <f>справочная!D14</f>
        <v>г.Уфа-г,Слюдянка-верховья р.Урик-Дикий Урик-Харажалгинский кань-Амбартагольские Щеки-уст р.Урик-р.Белая-г.Черемхово-г.Уфа</v>
      </c>
      <c r="E14" s="75">
        <f>справочная!E14</f>
        <v>5</v>
      </c>
      <c r="F14" s="83">
        <f>справочная!F14</f>
        <v>5</v>
      </c>
      <c r="G14" s="75" t="str">
        <f>справочная!G14</f>
        <v>09.08 - 22.08 2006</v>
      </c>
      <c r="H14" s="84">
        <v>74</v>
      </c>
      <c r="I14" s="84">
        <v>6</v>
      </c>
      <c r="J14" s="84">
        <v>12</v>
      </c>
      <c r="K14" s="84">
        <v>10</v>
      </c>
      <c r="L14" s="85">
        <v>5</v>
      </c>
      <c r="M14" s="72"/>
    </row>
    <row r="15" spans="1:13" ht="56.25" customHeight="1">
      <c r="A15" s="72">
        <v>3</v>
      </c>
      <c r="B15" s="75" t="str">
        <f>справочная!B15</f>
        <v>Ханты-Мансийская окр. Федерация самост туризма г. Нижневартовск рук. Клетнева А.А.</v>
      </c>
      <c r="C15" s="72" t="str">
        <f>справочная!C15</f>
        <v>Восточные Саяны</v>
      </c>
      <c r="D15" s="76" t="str">
        <f>справочная!D15</f>
        <v>г.Нижневартовск-г. Слюдянка - р. Харагун-р.пер. Телеграфный-руч.Казарменный-р. Б. Уругудей-р.Зун-Мурин-п. Мурино- г. Слюдянка -ГМС-пер. Чертовы ворота-р.Спусковая р. Утулик- оз Байкал- п. Утулик -г. Слюдянка -г. Нижневартовск,Нягань, Урай </v>
      </c>
      <c r="E15" s="75">
        <f>справочная!E15</f>
        <v>5</v>
      </c>
      <c r="F15" s="83">
        <f>справочная!F15</f>
        <v>5</v>
      </c>
      <c r="G15" s="75" t="str">
        <f>справочная!G15</f>
        <v>23.07-25.08 2006</v>
      </c>
      <c r="H15" s="84">
        <v>70</v>
      </c>
      <c r="I15" s="84">
        <v>0</v>
      </c>
      <c r="J15" s="84">
        <v>10</v>
      </c>
      <c r="K15" s="84">
        <v>7</v>
      </c>
      <c r="L15" s="85">
        <v>5</v>
      </c>
      <c r="M15" s="72"/>
    </row>
    <row r="16" spans="1:13" ht="24.75" customHeight="1">
      <c r="A16" s="72">
        <v>4</v>
      </c>
      <c r="B16" s="75" t="str">
        <f>справочная!B16</f>
        <v>Т/К "Дервиш"-ДЮСШ -28 рук. Хабирьянов Ф.Ф.</v>
      </c>
      <c r="C16" s="72" t="str">
        <f>справочная!C16</f>
        <v>Восточные Саяны</v>
      </c>
      <c r="D16" s="76" t="str">
        <f>справочная!D16</f>
        <v>г. Уфа-ст. Слюдянка-п. Орлик-пер.Жойган-Дабан-ист. Жойган-рад. п. Хутел- оз Олон-Нур- сплав р. Жом-Болок- р. Ока-п.Вехнеокинский-ст. Зима-г. Уфа</v>
      </c>
      <c r="E16" s="75">
        <f>справочная!E16</f>
        <v>5</v>
      </c>
      <c r="F16" s="83">
        <f>справочная!F16</f>
        <v>5</v>
      </c>
      <c r="G16" s="75" t="str">
        <f>справочная!G16</f>
        <v>22.07-13.08 2005</v>
      </c>
      <c r="H16" s="84">
        <v>60</v>
      </c>
      <c r="I16" s="84">
        <v>0</v>
      </c>
      <c r="J16" s="84">
        <v>10</v>
      </c>
      <c r="K16" s="84">
        <v>5</v>
      </c>
      <c r="L16" s="85">
        <v>3</v>
      </c>
      <c r="M16" s="72"/>
    </row>
    <row r="17" spans="1:13" ht="39.75" customHeight="1">
      <c r="A17" s="72">
        <v>5</v>
      </c>
      <c r="B17" s="75" t="str">
        <f>справочная!B17</f>
        <v>Сборная ТСК Команда "Легион" г. Уфа рук. Мельникова Г.А.</v>
      </c>
      <c r="C17" s="72" t="str">
        <f>справочная!C17</f>
        <v>Восточные Саяны</v>
      </c>
      <c r="D17" s="76" t="str">
        <f>справочная!D17</f>
        <v>г. Уфа-ст. Слюдянка-п. Орлик-пер.Чойган-Дабан-ист. -сплав   р.Кок-Хем - пеш пер. до начала 3 каньона р. Айлыг-сплав р. Айлыг-р. Бий-Хем-г. Кызыл-г. Абакан-г. Красноярск-г.Новосибирск-г.Уфа</v>
      </c>
      <c r="E17" s="75">
        <f>справочная!E17</f>
        <v>5</v>
      </c>
      <c r="F17" s="83">
        <f>справочная!F17</f>
        <v>5</v>
      </c>
      <c r="G17" s="75" t="str">
        <f>справочная!G17</f>
        <v>29.07-26.08 2006</v>
      </c>
      <c r="H17" s="84">
        <v>75</v>
      </c>
      <c r="I17" s="84">
        <v>6</v>
      </c>
      <c r="J17" s="84">
        <v>12</v>
      </c>
      <c r="K17" s="84">
        <v>11</v>
      </c>
      <c r="L17" s="85">
        <v>5</v>
      </c>
      <c r="M17" s="72"/>
    </row>
    <row r="18" spans="1:13" ht="24" customHeight="1">
      <c r="A18" s="72">
        <v>6</v>
      </c>
      <c r="B18" s="75" t="str">
        <f>справочная!B18</f>
        <v> Т/к  "Каскад"г. Уфа рук. Моисеева О.В.</v>
      </c>
      <c r="C18" s="72" t="str">
        <f>справочная!C18</f>
        <v>Тянь-Шань</v>
      </c>
      <c r="D18" s="76" t="str">
        <f>справочная!D18</f>
        <v>р.р.М. Нарын-Чонг-кемин</v>
      </c>
      <c r="E18" s="75">
        <f>справочная!E18</f>
        <v>5</v>
      </c>
      <c r="F18" s="83">
        <f>справочная!F18</f>
        <v>5</v>
      </c>
      <c r="G18" s="75" t="str">
        <f>справочная!G18</f>
        <v>04.09-20.09 2006</v>
      </c>
      <c r="H18" s="84">
        <v>76</v>
      </c>
      <c r="I18" s="84">
        <v>6</v>
      </c>
      <c r="J18" s="84">
        <v>0</v>
      </c>
      <c r="K18" s="84">
        <v>9</v>
      </c>
      <c r="L18" s="85">
        <v>5</v>
      </c>
      <c r="M18" s="72"/>
    </row>
    <row r="19" spans="1:13" ht="25.5" customHeight="1">
      <c r="A19" s="72">
        <v>7</v>
      </c>
      <c r="B19" s="75" t="str">
        <f>справочная!B19</f>
        <v>г.Новоуральск рук. Лебедев И.Л.</v>
      </c>
      <c r="C19" s="72" t="str">
        <f>справочная!C19</f>
        <v>Алтай</v>
      </c>
      <c r="D19" s="76" t="str">
        <f>справочная!D19</f>
        <v>г.Новоуральск- п.Акташ- разруш. Платина - р.р.Чуя (обнос Можойского каскада) -р. Китой - п.Иня-г. Новоуральск</v>
      </c>
      <c r="E19" s="75">
        <f>справочная!E19</f>
        <v>5</v>
      </c>
      <c r="F19" s="83">
        <f>справочная!F19</f>
        <v>5</v>
      </c>
      <c r="G19" s="75" t="str">
        <f>справочная!G19</f>
        <v>02.08-22.08 2006</v>
      </c>
      <c r="H19" s="84">
        <v>55</v>
      </c>
      <c r="I19" s="84">
        <v>0</v>
      </c>
      <c r="J19" s="84">
        <v>5</v>
      </c>
      <c r="K19" s="84">
        <v>5</v>
      </c>
      <c r="L19" s="85">
        <v>2</v>
      </c>
      <c r="M19" s="72" t="s">
        <v>90</v>
      </c>
    </row>
    <row r="20" spans="1:13" ht="39" customHeight="1">
      <c r="A20" s="72">
        <v>8</v>
      </c>
      <c r="B20" s="75" t="str">
        <f>справочная!B20</f>
        <v>Екатеринбург рук. Чернякин М.М.</v>
      </c>
      <c r="C20" s="72" t="str">
        <f>справочная!C20</f>
        <v>Восточные Саяны</v>
      </c>
      <c r="D20" s="76" t="str">
        <f>справочная!D20</f>
        <v>г.Екатеринбург- п. Слюдянка- р.Китой (обнос Верх.Щек и пор. "Водопада")- п.Раздольное- г.Екатеринбург</v>
      </c>
      <c r="E20" s="75">
        <f>справочная!E20</f>
        <v>5</v>
      </c>
      <c r="F20" s="83">
        <f>справочная!F20</f>
        <v>5</v>
      </c>
      <c r="G20" s="75" t="str">
        <f>справочная!G20</f>
        <v>05.08-30.08.2006</v>
      </c>
      <c r="H20" s="84">
        <v>55</v>
      </c>
      <c r="I20" s="84">
        <v>0</v>
      </c>
      <c r="J20" s="84">
        <v>4</v>
      </c>
      <c r="K20" s="84">
        <v>4</v>
      </c>
      <c r="L20" s="85">
        <v>2</v>
      </c>
      <c r="M20" s="72" t="s">
        <v>117</v>
      </c>
    </row>
    <row r="21" spans="2:169" s="34" customFormat="1" ht="15" customHeight="1">
      <c r="B21" s="33" t="s">
        <v>132</v>
      </c>
      <c r="C21" s="167" t="s">
        <v>128</v>
      </c>
      <c r="D21" s="167"/>
      <c r="E21" s="167"/>
      <c r="F21" s="35"/>
      <c r="G21" s="36" t="s">
        <v>45</v>
      </c>
      <c r="H21" s="24"/>
      <c r="I21" s="165" t="s">
        <v>122</v>
      </c>
      <c r="J21" s="165"/>
      <c r="K21" s="16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19"/>
      <c r="FL21" s="13"/>
      <c r="FM21" s="13"/>
    </row>
    <row r="22" spans="2:166" s="13" customFormat="1" ht="15.75">
      <c r="B22" s="19"/>
      <c r="C22" s="20"/>
      <c r="D22" s="58"/>
      <c r="E22" s="37"/>
      <c r="F22" s="38"/>
      <c r="G22" s="39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</row>
    <row r="23" spans="4:6" s="13" customFormat="1" ht="12.75" customHeight="1">
      <c r="D23" s="59"/>
      <c r="F23" s="40"/>
    </row>
    <row r="24" spans="4:11" s="13" customFormat="1" ht="15">
      <c r="D24" s="59"/>
      <c r="F24" s="40"/>
      <c r="G24" s="13" t="s">
        <v>46</v>
      </c>
      <c r="J24" s="176" t="s">
        <v>124</v>
      </c>
      <c r="K24" s="176"/>
    </row>
    <row r="25" ht="15">
      <c r="A25" s="5"/>
    </row>
  </sheetData>
  <mergeCells count="24">
    <mergeCell ref="A10:A12"/>
    <mergeCell ref="B10:B12"/>
    <mergeCell ref="C10:C12"/>
    <mergeCell ref="F10:F12"/>
    <mergeCell ref="G10:G12"/>
    <mergeCell ref="C3:M3"/>
    <mergeCell ref="C4:M4"/>
    <mergeCell ref="C5:M5"/>
    <mergeCell ref="C6:M6"/>
    <mergeCell ref="H10:L10"/>
    <mergeCell ref="M10:M12"/>
    <mergeCell ref="H11:H12"/>
    <mergeCell ref="I11:I12"/>
    <mergeCell ref="J11:J12"/>
    <mergeCell ref="C1:L1"/>
    <mergeCell ref="C21:E21"/>
    <mergeCell ref="I21:K21"/>
    <mergeCell ref="J24:K24"/>
    <mergeCell ref="C7:M7"/>
    <mergeCell ref="C8:M8"/>
    <mergeCell ref="K11:K12"/>
    <mergeCell ref="A9:M9"/>
    <mergeCell ref="L11:L12"/>
    <mergeCell ref="E10:E12"/>
  </mergeCells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FS25"/>
  <sheetViews>
    <sheetView workbookViewId="0" topLeftCell="A1">
      <selection activeCell="C1" sqref="C1:L1"/>
    </sheetView>
  </sheetViews>
  <sheetFormatPr defaultColWidth="9.00390625" defaultRowHeight="12.75"/>
  <cols>
    <col min="2" max="2" width="18.75390625" style="0" customWidth="1"/>
    <col min="4" max="4" width="25.125" style="60" hidden="1" customWidth="1"/>
    <col min="11" max="11" width="8.75390625" style="0" customWidth="1"/>
    <col min="12" max="12" width="10.375" style="0" customWidth="1"/>
    <col min="13" max="13" width="27.25390625" style="0" customWidth="1"/>
  </cols>
  <sheetData>
    <row r="1" spans="3:12" s="44" customFormat="1" ht="12.75"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="44" customFormat="1" ht="12.75">
      <c r="D2" s="65"/>
    </row>
    <row r="3" spans="1:175" s="34" customFormat="1" ht="17.25" customHeight="1">
      <c r="A3" s="19"/>
      <c r="B3" s="48"/>
      <c r="C3" s="152" t="s">
        <v>30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</row>
    <row r="4" spans="1:175" s="34" customFormat="1" ht="15" customHeight="1">
      <c r="A4" s="19"/>
      <c r="B4" s="48"/>
      <c r="C4" s="152" t="s">
        <v>31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</row>
    <row r="5" spans="1:175" s="34" customFormat="1" ht="15" customHeight="1">
      <c r="A5" s="19"/>
      <c r="B5" s="48"/>
      <c r="C5" s="153" t="s">
        <v>32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</row>
    <row r="6" spans="1:175" s="34" customFormat="1" ht="30" customHeight="1">
      <c r="A6" s="50" t="s">
        <v>33</v>
      </c>
      <c r="B6" s="48"/>
      <c r="C6" s="154" t="s">
        <v>149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</row>
    <row r="7" spans="1:175" s="34" customFormat="1" ht="15" customHeight="1">
      <c r="A7" s="52" t="s">
        <v>34</v>
      </c>
      <c r="B7" s="48"/>
      <c r="C7" s="174" t="s">
        <v>35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49"/>
      <c r="FQ7" s="49"/>
      <c r="FR7" s="49"/>
      <c r="FS7" s="49"/>
    </row>
    <row r="8" spans="1:175" s="34" customFormat="1" ht="18.75" customHeight="1">
      <c r="A8" s="50" t="s">
        <v>36</v>
      </c>
      <c r="B8" s="48"/>
      <c r="C8" s="155" t="str">
        <f>справочная!C7</f>
        <v>Водный, подгруппа  5  к.сл.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</row>
    <row r="9" spans="1:13" s="44" customFormat="1" ht="16.5" thickBot="1">
      <c r="A9" s="156" t="s">
        <v>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3" ht="13.5" thickBot="1">
      <c r="A10" s="177" t="s">
        <v>1</v>
      </c>
      <c r="B10" s="180" t="s">
        <v>2</v>
      </c>
      <c r="C10" s="177" t="s">
        <v>23</v>
      </c>
      <c r="D10" s="62"/>
      <c r="E10" s="180" t="s">
        <v>3</v>
      </c>
      <c r="F10" s="180" t="s">
        <v>4</v>
      </c>
      <c r="G10" s="183" t="s">
        <v>5</v>
      </c>
      <c r="H10" s="184" t="s">
        <v>6</v>
      </c>
      <c r="I10" s="185"/>
      <c r="J10" s="185"/>
      <c r="K10" s="185"/>
      <c r="L10" s="186"/>
      <c r="M10" s="187" t="s">
        <v>7</v>
      </c>
    </row>
    <row r="11" spans="1:13" ht="22.5" customHeight="1">
      <c r="A11" s="178"/>
      <c r="B11" s="181"/>
      <c r="C11" s="178"/>
      <c r="D11" s="66"/>
      <c r="E11" s="181"/>
      <c r="F11" s="181"/>
      <c r="G11" s="178"/>
      <c r="H11" s="181" t="s">
        <v>8</v>
      </c>
      <c r="I11" s="181" t="s">
        <v>9</v>
      </c>
      <c r="J11" s="181" t="s">
        <v>10</v>
      </c>
      <c r="K11" s="181" t="s">
        <v>43</v>
      </c>
      <c r="L11" s="181" t="s">
        <v>44</v>
      </c>
      <c r="M11" s="178"/>
    </row>
    <row r="12" spans="1:13" ht="13.5" thickBot="1">
      <c r="A12" s="179"/>
      <c r="B12" s="182"/>
      <c r="C12" s="179"/>
      <c r="D12" s="63"/>
      <c r="E12" s="182"/>
      <c r="F12" s="182"/>
      <c r="G12" s="179"/>
      <c r="H12" s="182"/>
      <c r="I12" s="182"/>
      <c r="J12" s="182"/>
      <c r="K12" s="182"/>
      <c r="L12" s="182"/>
      <c r="M12" s="179"/>
    </row>
    <row r="13" spans="1:13" ht="37.5" customHeight="1">
      <c r="A13" s="71">
        <v>1</v>
      </c>
      <c r="B13" s="105" t="str">
        <f>справочная!B13</f>
        <v>Т/К "Абрис" г.Киров рук. Долматов А.Ю.</v>
      </c>
      <c r="C13" s="105" t="str">
        <f>справочная!C13</f>
        <v>Восточные Саяны</v>
      </c>
      <c r="D13" s="106" t="str">
        <f>справочная!D13</f>
        <v>г.Киров-Слюдянка-п. Орлик-оз.Олон-Нур-рад выход оз.Бурсагай-Нур-долина Вулканов-р.Аршан- р.Хойто-Гол-р. Сенца-пер.Хебе-Хутель-оз.Олон-Нур-сплав р. Жом-Болок-р. Ока- п.Верхока - ст Зима-г.Киров</v>
      </c>
      <c r="E13" s="105">
        <f>справочная!E13</f>
        <v>5</v>
      </c>
      <c r="F13" s="105">
        <f>справочная!F13</f>
        <v>5</v>
      </c>
      <c r="G13" s="105" t="str">
        <f>справочная!G13</f>
        <v>29.07-19.08 2006</v>
      </c>
      <c r="H13" s="107">
        <v>59</v>
      </c>
      <c r="I13" s="107">
        <v>0</v>
      </c>
      <c r="J13" s="107">
        <v>10</v>
      </c>
      <c r="K13" s="107">
        <v>3</v>
      </c>
      <c r="L13" s="107">
        <v>7</v>
      </c>
      <c r="M13" s="87" t="s">
        <v>111</v>
      </c>
    </row>
    <row r="14" spans="1:13" ht="97.5" customHeight="1">
      <c r="A14" s="72">
        <v>2</v>
      </c>
      <c r="B14" s="108" t="str">
        <f>справочная!B14</f>
        <v>Т/К "Дервиш"-ДЮСШ -28 рук. Хабирьянов Ф.Ф.</v>
      </c>
      <c r="C14" s="108" t="str">
        <f>справочная!C14</f>
        <v>Восточные Саяны Урик</v>
      </c>
      <c r="D14" s="109" t="str">
        <f>справочная!D14</f>
        <v>г.Уфа-г,Слюдянка-верховья р.Урик-Дикий Урик-Харажалгинский кань-Амбартагольские Щеки-уст р.Урик-р.Белая-г.Черемхово-г.Уфа</v>
      </c>
      <c r="E14" s="108">
        <f>справочная!E14</f>
        <v>5</v>
      </c>
      <c r="F14" s="108">
        <f>справочная!F14</f>
        <v>5</v>
      </c>
      <c r="G14" s="108" t="str">
        <f>справочная!G14</f>
        <v>09.08 - 22.08 2006</v>
      </c>
      <c r="H14" s="110">
        <v>70</v>
      </c>
      <c r="I14" s="110">
        <v>6</v>
      </c>
      <c r="J14" s="110">
        <v>11</v>
      </c>
      <c r="K14" s="110">
        <v>4</v>
      </c>
      <c r="L14" s="110">
        <v>0</v>
      </c>
      <c r="M14" s="140" t="s">
        <v>121</v>
      </c>
    </row>
    <row r="15" spans="1:13" ht="63" customHeight="1" thickBot="1">
      <c r="A15" s="72">
        <v>3</v>
      </c>
      <c r="B15" s="108" t="str">
        <f>справочная!B15</f>
        <v>Ханты-Мансийская окр. Федерация самост туризма г. Нижневартовск рук. Клетнева А.А.</v>
      </c>
      <c r="C15" s="108" t="str">
        <f>справочная!C15</f>
        <v>Восточные Саяны</v>
      </c>
      <c r="D15" s="109" t="str">
        <f>справочная!D15</f>
        <v>г.Нижневартовск-г. Слюдянка - р. Харагун-р.пер. Телеграфный-руч.Казарменный-р. Б. Уругудей-р.Зун-Мурин-п. Мурино- г. Слюдянка -ГМС-пер. Чертовы ворота-р.Спусковая р. Утулик- оз Байкал- п. Утулик -г. Слюдянка -г. Нижневартовск,Нягань, Урай </v>
      </c>
      <c r="E15" s="108">
        <f>справочная!E15</f>
        <v>5</v>
      </c>
      <c r="F15" s="108">
        <f>справочная!F15</f>
        <v>5</v>
      </c>
      <c r="G15" s="108" t="str">
        <f>справочная!G15</f>
        <v>23.07-25.08 2006</v>
      </c>
      <c r="H15" s="110">
        <v>60</v>
      </c>
      <c r="I15" s="110">
        <v>5</v>
      </c>
      <c r="J15" s="110">
        <v>8</v>
      </c>
      <c r="K15" s="110">
        <v>3</v>
      </c>
      <c r="L15" s="110">
        <v>7</v>
      </c>
      <c r="M15" s="112" t="s">
        <v>110</v>
      </c>
    </row>
    <row r="16" spans="1:13" ht="42.75" customHeight="1">
      <c r="A16" s="72">
        <v>4</v>
      </c>
      <c r="B16" s="108" t="str">
        <f>справочная!B16</f>
        <v>Т/К "Дервиш"-ДЮСШ -28 рук. Хабирьянов Ф.Ф.</v>
      </c>
      <c r="C16" s="108" t="str">
        <f>справочная!C16</f>
        <v>Восточные Саяны</v>
      </c>
      <c r="D16" s="109" t="str">
        <f>справочная!D16</f>
        <v>г. Уфа-ст. Слюдянка-п. Орлик-пер.Жойган-Дабан-ист. Жойган-рад. п. Хутел- оз Олон-Нур- сплав р. Жом-Болок- р. Ока-п.Вехнеокинский-ст. Зима-г. Уфа</v>
      </c>
      <c r="E16" s="108">
        <f>справочная!E16</f>
        <v>5</v>
      </c>
      <c r="F16" s="108">
        <f>справочная!F16</f>
        <v>5</v>
      </c>
      <c r="G16" s="108" t="str">
        <f>справочная!G16</f>
        <v>22.07-13.08 2005</v>
      </c>
      <c r="H16" s="110">
        <v>57</v>
      </c>
      <c r="I16" s="110">
        <v>0</v>
      </c>
      <c r="J16" s="110">
        <v>8</v>
      </c>
      <c r="K16" s="110">
        <v>1</v>
      </c>
      <c r="L16" s="110">
        <v>6</v>
      </c>
      <c r="M16" s="87" t="s">
        <v>112</v>
      </c>
    </row>
    <row r="17" spans="1:13" ht="46.5" customHeight="1">
      <c r="A17" s="72">
        <v>5</v>
      </c>
      <c r="B17" s="108" t="str">
        <f>справочная!B17</f>
        <v>Сборная ТСК Команда "Легион" г. Уфа рук. Мельникова Г.А.</v>
      </c>
      <c r="C17" s="108" t="str">
        <f>справочная!C17</f>
        <v>Восточные Саяны</v>
      </c>
      <c r="D17" s="109" t="str">
        <f>справочная!D17</f>
        <v>г. Уфа-ст. Слюдянка-п. Орлик-пер.Чойган-Дабан-ист. -сплав   р.Кок-Хем - пеш пер. до начала 3 каньона р. Айлыг-сплав р. Айлыг-р. Бий-Хем-г. Кызыл-г. Абакан-г. Красноярск-г.Новосибирск-г.Уфа</v>
      </c>
      <c r="E17" s="108">
        <f>справочная!E17</f>
        <v>5</v>
      </c>
      <c r="F17" s="108">
        <f>справочная!F17</f>
        <v>5</v>
      </c>
      <c r="G17" s="108" t="str">
        <f>справочная!G17</f>
        <v>29.07-26.08 2006</v>
      </c>
      <c r="H17" s="110">
        <v>75</v>
      </c>
      <c r="I17" s="110">
        <v>8</v>
      </c>
      <c r="J17" s="110">
        <v>12</v>
      </c>
      <c r="K17" s="110">
        <v>9</v>
      </c>
      <c r="L17" s="110">
        <v>8</v>
      </c>
      <c r="M17" s="112" t="s">
        <v>113</v>
      </c>
    </row>
    <row r="18" spans="1:13" ht="95.25" customHeight="1">
      <c r="A18" s="72">
        <v>6</v>
      </c>
      <c r="B18" s="108" t="str">
        <f>справочная!B18</f>
        <v> Т/к  "Каскад"г. Уфа рук. Моисеева О.В.</v>
      </c>
      <c r="C18" s="108" t="str">
        <f>справочная!C18</f>
        <v>Тянь-Шань</v>
      </c>
      <c r="D18" s="109" t="str">
        <f>справочная!D18</f>
        <v>р.р.М. Нарын-Чонг-кемин</v>
      </c>
      <c r="E18" s="108">
        <f>справочная!E18</f>
        <v>5</v>
      </c>
      <c r="F18" s="108">
        <f>справочная!F18</f>
        <v>5</v>
      </c>
      <c r="G18" s="108" t="str">
        <f>справочная!G18</f>
        <v>04.09-20.09 2006</v>
      </c>
      <c r="H18" s="110">
        <v>79</v>
      </c>
      <c r="I18" s="110">
        <v>9</v>
      </c>
      <c r="J18" s="110">
        <v>0</v>
      </c>
      <c r="K18" s="110">
        <v>7</v>
      </c>
      <c r="L18" s="110">
        <v>7</v>
      </c>
      <c r="M18" s="108" t="s">
        <v>114</v>
      </c>
    </row>
    <row r="19" spans="1:13" ht="45">
      <c r="A19" s="72">
        <v>7</v>
      </c>
      <c r="B19" s="108" t="str">
        <f>справочная!B19</f>
        <v>г.Новоуральск рук. Лебедев И.Л.</v>
      </c>
      <c r="C19" s="108" t="str">
        <f>справочная!C19</f>
        <v>Алтай</v>
      </c>
      <c r="D19" s="109" t="str">
        <f>справочная!D19</f>
        <v>г.Новоуральск- п.Акташ- разруш. Платина - р.р.Чуя (обнос Можойского каскада) -р. Китой - п.Иня-г. Новоуральск</v>
      </c>
      <c r="E19" s="108">
        <f>справочная!E19</f>
        <v>5</v>
      </c>
      <c r="F19" s="108">
        <f>справочная!F19</f>
        <v>5</v>
      </c>
      <c r="G19" s="108" t="str">
        <f>справочная!G19</f>
        <v>02.08-22.08 2006</v>
      </c>
      <c r="H19" s="110">
        <v>57</v>
      </c>
      <c r="I19" s="110">
        <v>0</v>
      </c>
      <c r="J19" s="110">
        <v>0</v>
      </c>
      <c r="K19" s="110">
        <v>1</v>
      </c>
      <c r="L19" s="110">
        <v>5</v>
      </c>
      <c r="M19" s="75" t="s">
        <v>116</v>
      </c>
    </row>
    <row r="20" spans="1:13" ht="56.25">
      <c r="A20" s="72">
        <v>8</v>
      </c>
      <c r="B20" s="108" t="str">
        <f>справочная!B20</f>
        <v>Екатеринбург рук. Чернякин М.М.</v>
      </c>
      <c r="C20" s="108" t="str">
        <f>справочная!C20</f>
        <v>Восточные Саяны</v>
      </c>
      <c r="D20" s="109" t="str">
        <f>справочная!D20</f>
        <v>г.Екатеринбург- п. Слюдянка- р.Китой (обнос Верх.Щек и пор. "Водопада")- п.Раздольное- г.Екатеринбург</v>
      </c>
      <c r="E20" s="108">
        <f>справочная!E20</f>
        <v>5</v>
      </c>
      <c r="F20" s="108">
        <f>справочная!F20</f>
        <v>5</v>
      </c>
      <c r="G20" s="108" t="str">
        <f>справочная!G20</f>
        <v>05.08-30.08.2006</v>
      </c>
      <c r="H20" s="110">
        <v>57</v>
      </c>
      <c r="I20" s="110">
        <v>0</v>
      </c>
      <c r="J20" s="110">
        <v>0</v>
      </c>
      <c r="K20" s="110">
        <v>1</v>
      </c>
      <c r="L20" s="110">
        <v>4</v>
      </c>
      <c r="M20" s="75" t="s">
        <v>115</v>
      </c>
    </row>
    <row r="21" spans="2:169" s="34" customFormat="1" ht="15" customHeight="1">
      <c r="B21" s="33" t="s">
        <v>42</v>
      </c>
      <c r="C21" s="167" t="s">
        <v>122</v>
      </c>
      <c r="D21" s="167"/>
      <c r="E21" s="167"/>
      <c r="F21" s="35"/>
      <c r="G21" s="36" t="s">
        <v>45</v>
      </c>
      <c r="H21" s="24"/>
      <c r="I21" s="165" t="s">
        <v>122</v>
      </c>
      <c r="J21" s="16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19"/>
      <c r="FL21" s="13"/>
      <c r="FM21" s="13"/>
    </row>
    <row r="22" spans="2:166" s="13" customFormat="1" ht="15.75">
      <c r="B22" s="19"/>
      <c r="C22" s="20"/>
      <c r="D22" s="58"/>
      <c r="E22" s="37"/>
      <c r="F22" s="38"/>
      <c r="G22" s="39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</row>
    <row r="23" spans="4:6" s="13" customFormat="1" ht="3.75" customHeight="1">
      <c r="D23" s="59"/>
      <c r="F23" s="40"/>
    </row>
    <row r="24" spans="2:11" s="13" customFormat="1" ht="15">
      <c r="B24" s="36" t="s">
        <v>133</v>
      </c>
      <c r="C24" s="164" t="s">
        <v>128</v>
      </c>
      <c r="D24" s="164"/>
      <c r="E24" s="164"/>
      <c r="F24" s="40"/>
      <c r="G24" s="13" t="s">
        <v>46</v>
      </c>
      <c r="J24" s="166" t="s">
        <v>124</v>
      </c>
      <c r="K24" s="166"/>
    </row>
    <row r="25" ht="15">
      <c r="A25" s="5"/>
    </row>
  </sheetData>
  <mergeCells count="24">
    <mergeCell ref="M10:M12"/>
    <mergeCell ref="H11:H12"/>
    <mergeCell ref="I11:I12"/>
    <mergeCell ref="J11:J12"/>
    <mergeCell ref="K11:K12"/>
    <mergeCell ref="L11:L12"/>
    <mergeCell ref="C7:M7"/>
    <mergeCell ref="C8:M8"/>
    <mergeCell ref="A9:M9"/>
    <mergeCell ref="A10:A12"/>
    <mergeCell ref="B10:B12"/>
    <mergeCell ref="C10:C12"/>
    <mergeCell ref="E10:E12"/>
    <mergeCell ref="F10:F12"/>
    <mergeCell ref="G10:G12"/>
    <mergeCell ref="H10:L10"/>
    <mergeCell ref="C3:M3"/>
    <mergeCell ref="C4:M4"/>
    <mergeCell ref="C5:M5"/>
    <mergeCell ref="C6:M6"/>
    <mergeCell ref="C21:E21"/>
    <mergeCell ref="I21:J21"/>
    <mergeCell ref="J24:K24"/>
    <mergeCell ref="C24:E24"/>
  </mergeCells>
  <printOptions/>
  <pageMargins left="0.75" right="0.75" top="1" bottom="1" header="0.5" footer="0.5"/>
  <pageSetup fitToHeight="1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FS25"/>
  <sheetViews>
    <sheetView workbookViewId="0" topLeftCell="A1">
      <selection activeCell="C1" sqref="C1:L1"/>
    </sheetView>
  </sheetViews>
  <sheetFormatPr defaultColWidth="9.00390625" defaultRowHeight="12.75"/>
  <cols>
    <col min="2" max="2" width="18.75390625" style="0" customWidth="1"/>
    <col min="4" max="4" width="25.125" style="60" hidden="1" customWidth="1"/>
    <col min="11" max="11" width="8.75390625" style="0" customWidth="1"/>
    <col min="12" max="12" width="10.375" style="0" customWidth="1"/>
    <col min="13" max="13" width="16.25390625" style="0" customWidth="1"/>
  </cols>
  <sheetData>
    <row r="1" spans="3:12" s="44" customFormat="1" ht="12.75"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="44" customFormat="1" ht="12.75">
      <c r="D2" s="65"/>
    </row>
    <row r="3" spans="1:175" s="34" customFormat="1" ht="17.25" customHeight="1">
      <c r="A3" s="19"/>
      <c r="B3" s="48"/>
      <c r="C3" s="152" t="s">
        <v>30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</row>
    <row r="4" spans="1:175" s="34" customFormat="1" ht="15" customHeight="1">
      <c r="A4" s="19"/>
      <c r="B4" s="48"/>
      <c r="C4" s="152" t="s">
        <v>31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</row>
    <row r="5" spans="1:175" s="34" customFormat="1" ht="15" customHeight="1">
      <c r="A5" s="19"/>
      <c r="B5" s="48"/>
      <c r="C5" s="153" t="s">
        <v>32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</row>
    <row r="6" spans="1:175" s="34" customFormat="1" ht="30" customHeight="1">
      <c r="A6" s="50" t="s">
        <v>33</v>
      </c>
      <c r="B6" s="48"/>
      <c r="C6" s="154" t="s">
        <v>149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</row>
    <row r="7" spans="1:175" s="34" customFormat="1" ht="15" customHeight="1">
      <c r="A7" s="52" t="s">
        <v>34</v>
      </c>
      <c r="B7" s="48"/>
      <c r="C7" s="174" t="s">
        <v>35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49"/>
      <c r="FQ7" s="49"/>
      <c r="FR7" s="49"/>
      <c r="FS7" s="49"/>
    </row>
    <row r="8" spans="1:175" s="34" customFormat="1" ht="18.75" customHeight="1">
      <c r="A8" s="50" t="s">
        <v>36</v>
      </c>
      <c r="B8" s="48"/>
      <c r="C8" s="155" t="str">
        <f>справочная!C7</f>
        <v>Водный, подгруппа  5  к.сл.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</row>
    <row r="9" spans="1:13" s="44" customFormat="1" ht="16.5" thickBot="1">
      <c r="A9" s="156" t="s">
        <v>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3" ht="13.5" thickBot="1">
      <c r="A10" s="177" t="s">
        <v>1</v>
      </c>
      <c r="B10" s="180" t="s">
        <v>2</v>
      </c>
      <c r="C10" s="177" t="s">
        <v>23</v>
      </c>
      <c r="D10" s="62"/>
      <c r="E10" s="180" t="s">
        <v>3</v>
      </c>
      <c r="F10" s="180" t="s">
        <v>4</v>
      </c>
      <c r="G10" s="183" t="s">
        <v>5</v>
      </c>
      <c r="H10" s="184" t="s">
        <v>6</v>
      </c>
      <c r="I10" s="185"/>
      <c r="J10" s="185"/>
      <c r="K10" s="185"/>
      <c r="L10" s="186"/>
      <c r="M10" s="187" t="s">
        <v>7</v>
      </c>
    </row>
    <row r="11" spans="1:13" ht="22.5" customHeight="1">
      <c r="A11" s="178"/>
      <c r="B11" s="181"/>
      <c r="C11" s="178"/>
      <c r="D11" s="66"/>
      <c r="E11" s="181"/>
      <c r="F11" s="181"/>
      <c r="G11" s="178"/>
      <c r="H11" s="181" t="s">
        <v>8</v>
      </c>
      <c r="I11" s="181" t="s">
        <v>9</v>
      </c>
      <c r="J11" s="181" t="s">
        <v>10</v>
      </c>
      <c r="K11" s="181" t="s">
        <v>43</v>
      </c>
      <c r="L11" s="181" t="s">
        <v>44</v>
      </c>
      <c r="M11" s="178"/>
    </row>
    <row r="12" spans="1:13" ht="13.5" thickBot="1">
      <c r="A12" s="179"/>
      <c r="B12" s="182"/>
      <c r="C12" s="179"/>
      <c r="D12" s="63"/>
      <c r="E12" s="182"/>
      <c r="F12" s="182"/>
      <c r="G12" s="179"/>
      <c r="H12" s="182"/>
      <c r="I12" s="182"/>
      <c r="J12" s="182"/>
      <c r="K12" s="182"/>
      <c r="L12" s="182"/>
      <c r="M12" s="179"/>
    </row>
    <row r="13" spans="1:13" ht="90">
      <c r="A13" s="71">
        <v>1</v>
      </c>
      <c r="B13" s="105" t="str">
        <f>справочная!B13</f>
        <v>Т/К "Абрис" г.Киров рук. Долматов А.Ю.</v>
      </c>
      <c r="C13" s="105" t="str">
        <f>справочная!C13</f>
        <v>Восточные Саяны</v>
      </c>
      <c r="D13" s="106" t="str">
        <f>справочная!D13</f>
        <v>г.Киров-Слюдянка-п. Орлик-оз.Олон-Нур-рад выход оз.Бурсагай-Нур-долина Вулканов-р.Аршан- р.Хойто-Гол-р. Сенца-пер.Хебе-Хутель-оз.Олон-Нур-сплав р. Жом-Болок-р. Ока- п.Верхока - ст Зима-г.Киров</v>
      </c>
      <c r="E13" s="105">
        <f>справочная!E13</f>
        <v>5</v>
      </c>
      <c r="F13" s="105">
        <f>справочная!F13</f>
        <v>5</v>
      </c>
      <c r="G13" s="105" t="str">
        <f>справочная!G13</f>
        <v>29.07-19.08 2006</v>
      </c>
      <c r="H13" s="107">
        <v>64</v>
      </c>
      <c r="I13" s="107">
        <v>3</v>
      </c>
      <c r="J13" s="107">
        <v>12</v>
      </c>
      <c r="K13" s="107">
        <v>3</v>
      </c>
      <c r="L13" s="91">
        <v>3</v>
      </c>
      <c r="M13" s="87"/>
    </row>
    <row r="14" spans="1:13" ht="67.5">
      <c r="A14" s="72">
        <v>2</v>
      </c>
      <c r="B14" s="108" t="str">
        <f>справочная!B14</f>
        <v>Т/К "Дервиш"-ДЮСШ -28 рук. Хабирьянов Ф.Ф.</v>
      </c>
      <c r="C14" s="108" t="str">
        <f>справочная!C14</f>
        <v>Восточные Саяны Урик</v>
      </c>
      <c r="D14" s="109" t="str">
        <f>справочная!D14</f>
        <v>г.Уфа-г,Слюдянка-верховья р.Урик-Дикий Урик-Харажалгинский кань-Амбартагольские Щеки-уст р.Урик-р.Белая-г.Черемхово-г.Уфа</v>
      </c>
      <c r="E14" s="108">
        <f>справочная!E14</f>
        <v>5</v>
      </c>
      <c r="F14" s="108">
        <f>справочная!F14</f>
        <v>5</v>
      </c>
      <c r="G14" s="108" t="str">
        <f>справочная!G14</f>
        <v>09.08 - 22.08 2006</v>
      </c>
      <c r="H14" s="110">
        <v>69</v>
      </c>
      <c r="I14" s="110">
        <v>2</v>
      </c>
      <c r="J14" s="110">
        <v>12</v>
      </c>
      <c r="K14" s="110">
        <v>3</v>
      </c>
      <c r="L14" s="111">
        <v>3</v>
      </c>
      <c r="M14" s="112"/>
    </row>
    <row r="15" spans="1:13" ht="63.75" customHeight="1">
      <c r="A15" s="72">
        <v>3</v>
      </c>
      <c r="B15" s="108" t="str">
        <f>справочная!B15</f>
        <v>Ханты-Мансийская окр. Федерация самост туризма г. Нижневартовск рук. Клетнева А.А.</v>
      </c>
      <c r="C15" s="108" t="str">
        <f>справочная!C15</f>
        <v>Восточные Саяны</v>
      </c>
      <c r="D15" s="109" t="str">
        <f>справочная!D15</f>
        <v>г.Нижневартовск-г. Слюдянка - р. Харагун-р.пер. Телеграфный-руч.Казарменный-р. Б. Уругудей-р.Зун-Мурин-п. Мурино- г. Слюдянка -ГМС-пер. Чертовы ворота-р.Спусковая р. Утулик- оз Байкал- п. Утулик -г. Слюдянка -г. Нижневартовск,Нягань, Урай </v>
      </c>
      <c r="E15" s="108">
        <f>справочная!E15</f>
        <v>5</v>
      </c>
      <c r="F15" s="108">
        <f>справочная!F15</f>
        <v>5</v>
      </c>
      <c r="G15" s="108" t="str">
        <f>справочная!G15</f>
        <v>23.07-25.08 2006</v>
      </c>
      <c r="H15" s="110">
        <v>64</v>
      </c>
      <c r="I15" s="110">
        <v>2</v>
      </c>
      <c r="J15" s="110">
        <v>12</v>
      </c>
      <c r="K15" s="110">
        <v>3</v>
      </c>
      <c r="L15" s="111">
        <v>3</v>
      </c>
      <c r="M15" s="112"/>
    </row>
    <row r="16" spans="1:13" ht="67.5">
      <c r="A16" s="72">
        <v>4</v>
      </c>
      <c r="B16" s="108" t="str">
        <f>справочная!B16</f>
        <v>Т/К "Дервиш"-ДЮСШ -28 рук. Хабирьянов Ф.Ф.</v>
      </c>
      <c r="C16" s="108" t="str">
        <f>справочная!C16</f>
        <v>Восточные Саяны</v>
      </c>
      <c r="D16" s="109" t="str">
        <f>справочная!D16</f>
        <v>г. Уфа-ст. Слюдянка-п. Орлик-пер.Жойган-Дабан-ист. Жойган-рад. п. Хутел- оз Олон-Нур- сплав р. Жом-Болок- р. Ока-п.Вехнеокинский-ст. Зима-г. Уфа</v>
      </c>
      <c r="E16" s="108">
        <f>справочная!E16</f>
        <v>5</v>
      </c>
      <c r="F16" s="108">
        <f>справочная!F16</f>
        <v>5</v>
      </c>
      <c r="G16" s="108" t="str">
        <f>справочная!G16</f>
        <v>22.07-13.08 2005</v>
      </c>
      <c r="H16" s="110">
        <v>64</v>
      </c>
      <c r="I16" s="110">
        <v>4</v>
      </c>
      <c r="J16" s="110">
        <v>12</v>
      </c>
      <c r="K16" s="110">
        <v>3</v>
      </c>
      <c r="L16" s="111">
        <v>5</v>
      </c>
      <c r="M16" s="112"/>
    </row>
    <row r="17" spans="1:13" ht="78.75">
      <c r="A17" s="72">
        <v>5</v>
      </c>
      <c r="B17" s="108" t="str">
        <f>справочная!B17</f>
        <v>Сборная ТСК Команда "Легион" г. Уфа рук. Мельникова Г.А.</v>
      </c>
      <c r="C17" s="108" t="str">
        <f>справочная!C17</f>
        <v>Восточные Саяны</v>
      </c>
      <c r="D17" s="109" t="str">
        <f>справочная!D17</f>
        <v>г. Уфа-ст. Слюдянка-п. Орлик-пер.Чойган-Дабан-ист. -сплав   р.Кок-Хем - пеш пер. до начала 3 каньона р. Айлыг-сплав р. Айлыг-р. Бий-Хем-г. Кызыл-г. Абакан-г. Красноярск-г.Новосибирск-г.Уфа</v>
      </c>
      <c r="E17" s="108">
        <f>справочная!E17</f>
        <v>5</v>
      </c>
      <c r="F17" s="108">
        <f>справочная!F17</f>
        <v>5</v>
      </c>
      <c r="G17" s="108" t="str">
        <f>справочная!G17</f>
        <v>29.07-26.08 2006</v>
      </c>
      <c r="H17" s="110">
        <v>74</v>
      </c>
      <c r="I17" s="110">
        <v>9</v>
      </c>
      <c r="J17" s="110">
        <v>12</v>
      </c>
      <c r="K17" s="110">
        <v>6</v>
      </c>
      <c r="L17" s="111">
        <v>6</v>
      </c>
      <c r="M17" s="112"/>
    </row>
    <row r="18" spans="1:13" ht="22.5">
      <c r="A18" s="72">
        <v>6</v>
      </c>
      <c r="B18" s="108" t="str">
        <f>справочная!B18</f>
        <v> Т/к  "Каскад"г. Уфа рук. Моисеева О.В.</v>
      </c>
      <c r="C18" s="108" t="str">
        <f>справочная!C18</f>
        <v>Тянь-Шань</v>
      </c>
      <c r="D18" s="109" t="str">
        <f>справочная!D18</f>
        <v>р.р.М. Нарын-Чонг-кемин</v>
      </c>
      <c r="E18" s="108">
        <f>справочная!E18</f>
        <v>5</v>
      </c>
      <c r="F18" s="108">
        <f>справочная!F18</f>
        <v>5</v>
      </c>
      <c r="G18" s="108" t="str">
        <f>справочная!G18</f>
        <v>04.09-20.09 2006</v>
      </c>
      <c r="H18" s="110">
        <v>79</v>
      </c>
      <c r="I18" s="110">
        <v>7</v>
      </c>
      <c r="J18" s="110">
        <v>8</v>
      </c>
      <c r="K18" s="110">
        <v>6</v>
      </c>
      <c r="L18" s="111">
        <v>3</v>
      </c>
      <c r="M18" s="112"/>
    </row>
    <row r="19" spans="1:13" ht="45">
      <c r="A19" s="72">
        <v>7</v>
      </c>
      <c r="B19" s="108" t="str">
        <f>справочная!B19</f>
        <v>г.Новоуральск рук. Лебедев И.Л.</v>
      </c>
      <c r="C19" s="108" t="str">
        <f>справочная!C19</f>
        <v>Алтай</v>
      </c>
      <c r="D19" s="109" t="str">
        <f>справочная!D19</f>
        <v>г.Новоуральск- п.Акташ- разруш. Платина - р.р.Чуя (обнос Можойского каскада) -р. Китой - п.Иня-г. Новоуральск</v>
      </c>
      <c r="E19" s="108">
        <f>справочная!E19</f>
        <v>5</v>
      </c>
      <c r="F19" s="108">
        <f>справочная!F19</f>
        <v>5</v>
      </c>
      <c r="G19" s="108" t="str">
        <f>справочная!G19</f>
        <v>02.08-22.08 2006</v>
      </c>
      <c r="H19" s="110">
        <v>57</v>
      </c>
      <c r="I19" s="110">
        <v>0</v>
      </c>
      <c r="J19" s="110">
        <v>0</v>
      </c>
      <c r="K19" s="110">
        <v>1</v>
      </c>
      <c r="L19" s="111">
        <v>6</v>
      </c>
      <c r="M19" s="72" t="s">
        <v>90</v>
      </c>
    </row>
    <row r="20" spans="1:13" ht="45">
      <c r="A20" s="72">
        <v>8</v>
      </c>
      <c r="B20" s="108" t="str">
        <f>справочная!B20</f>
        <v>Екатеринбург рук. Чернякин М.М.</v>
      </c>
      <c r="C20" s="108" t="str">
        <f>справочная!C20</f>
        <v>Восточные Саяны</v>
      </c>
      <c r="D20" s="109" t="str">
        <f>справочная!D20</f>
        <v>г.Екатеринбург- п. Слюдянка- р.Китой (обнос Верх.Щек и пор. "Водопада")- п.Раздольное- г.Екатеринбург</v>
      </c>
      <c r="E20" s="108">
        <f>справочная!E20</f>
        <v>5</v>
      </c>
      <c r="F20" s="108">
        <f>справочная!F20</f>
        <v>5</v>
      </c>
      <c r="G20" s="108" t="str">
        <f>справочная!G20</f>
        <v>05.08-30.08.2006</v>
      </c>
      <c r="H20" s="110">
        <v>57</v>
      </c>
      <c r="I20" s="110">
        <v>0</v>
      </c>
      <c r="J20" s="110">
        <v>0</v>
      </c>
      <c r="K20" s="110">
        <v>0</v>
      </c>
      <c r="L20" s="111">
        <v>4</v>
      </c>
      <c r="M20" s="72" t="s">
        <v>90</v>
      </c>
    </row>
    <row r="21" spans="2:169" s="34" customFormat="1" ht="15" customHeight="1">
      <c r="B21" s="33" t="s">
        <v>42</v>
      </c>
      <c r="C21" s="167" t="s">
        <v>126</v>
      </c>
      <c r="D21" s="167"/>
      <c r="E21" s="167"/>
      <c r="F21" s="35"/>
      <c r="G21" s="36" t="s">
        <v>45</v>
      </c>
      <c r="H21" s="24"/>
      <c r="I21" s="24"/>
      <c r="J21" s="165" t="s">
        <v>134</v>
      </c>
      <c r="K21" s="16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19"/>
      <c r="FL21" s="13"/>
      <c r="FM21" s="13"/>
    </row>
    <row r="22" spans="2:166" s="13" customFormat="1" ht="15.75">
      <c r="B22" s="19"/>
      <c r="C22" s="20"/>
      <c r="D22" s="58"/>
      <c r="E22" s="37"/>
      <c r="F22" s="38"/>
      <c r="G22" s="39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</row>
    <row r="23" spans="4:6" s="13" customFormat="1" ht="3.75" customHeight="1">
      <c r="D23" s="59"/>
      <c r="F23" s="40"/>
    </row>
    <row r="24" spans="2:11" s="13" customFormat="1" ht="15">
      <c r="B24" s="36" t="s">
        <v>133</v>
      </c>
      <c r="C24" s="164" t="s">
        <v>128</v>
      </c>
      <c r="D24" s="164"/>
      <c r="E24" s="164"/>
      <c r="F24" s="40"/>
      <c r="G24" s="13" t="s">
        <v>46</v>
      </c>
      <c r="J24" s="166" t="s">
        <v>124</v>
      </c>
      <c r="K24" s="166"/>
    </row>
    <row r="25" ht="15">
      <c r="A25" s="5"/>
    </row>
  </sheetData>
  <mergeCells count="24">
    <mergeCell ref="M10:M12"/>
    <mergeCell ref="H11:H12"/>
    <mergeCell ref="I11:I12"/>
    <mergeCell ref="J11:J12"/>
    <mergeCell ref="K11:K12"/>
    <mergeCell ref="L11:L12"/>
    <mergeCell ref="C7:M7"/>
    <mergeCell ref="C8:M8"/>
    <mergeCell ref="A9:M9"/>
    <mergeCell ref="A10:A12"/>
    <mergeCell ref="B10:B12"/>
    <mergeCell ref="C10:C12"/>
    <mergeCell ref="E10:E12"/>
    <mergeCell ref="F10:F12"/>
    <mergeCell ref="G10:G12"/>
    <mergeCell ref="H10:L10"/>
    <mergeCell ref="C3:M3"/>
    <mergeCell ref="C4:M4"/>
    <mergeCell ref="C5:M5"/>
    <mergeCell ref="C6:M6"/>
    <mergeCell ref="J21:K21"/>
    <mergeCell ref="J24:K24"/>
    <mergeCell ref="C21:E21"/>
    <mergeCell ref="C24:E24"/>
  </mergeCells>
  <printOptions/>
  <pageMargins left="0.75" right="0.75" top="1" bottom="1" header="0.5" footer="0.5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FS25"/>
  <sheetViews>
    <sheetView workbookViewId="0" topLeftCell="A1">
      <selection activeCell="C1" sqref="C1:L1"/>
    </sheetView>
  </sheetViews>
  <sheetFormatPr defaultColWidth="9.00390625" defaultRowHeight="12.75"/>
  <cols>
    <col min="2" max="2" width="18.75390625" style="0" customWidth="1"/>
    <col min="4" max="4" width="25.125" style="60" hidden="1" customWidth="1"/>
    <col min="11" max="11" width="8.75390625" style="0" customWidth="1"/>
    <col min="12" max="12" width="10.375" style="0" customWidth="1"/>
    <col min="13" max="13" width="26.125" style="0" customWidth="1"/>
  </cols>
  <sheetData>
    <row r="1" spans="3:12" s="44" customFormat="1" ht="12.75"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="44" customFormat="1" ht="12.75">
      <c r="D2" s="65"/>
    </row>
    <row r="3" spans="1:175" s="34" customFormat="1" ht="17.25" customHeight="1">
      <c r="A3" s="19"/>
      <c r="B3" s="48"/>
      <c r="C3" s="152" t="s">
        <v>30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</row>
    <row r="4" spans="1:175" s="34" customFormat="1" ht="15" customHeight="1">
      <c r="A4" s="19"/>
      <c r="B4" s="48"/>
      <c r="C4" s="152" t="s">
        <v>31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</row>
    <row r="5" spans="1:175" s="34" customFormat="1" ht="15" customHeight="1">
      <c r="A5" s="19"/>
      <c r="B5" s="48"/>
      <c r="C5" s="153" t="s">
        <v>32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</row>
    <row r="6" spans="1:175" s="34" customFormat="1" ht="30" customHeight="1">
      <c r="A6" s="50" t="s">
        <v>33</v>
      </c>
      <c r="B6" s="48"/>
      <c r="C6" s="154" t="s">
        <v>149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</row>
    <row r="7" spans="1:175" s="34" customFormat="1" ht="15" customHeight="1">
      <c r="A7" s="52" t="s">
        <v>34</v>
      </c>
      <c r="B7" s="48"/>
      <c r="C7" s="174" t="s">
        <v>35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49"/>
      <c r="FQ7" s="49"/>
      <c r="FR7" s="49"/>
      <c r="FS7" s="49"/>
    </row>
    <row r="8" spans="1:175" s="34" customFormat="1" ht="18.75" customHeight="1">
      <c r="A8" s="50" t="s">
        <v>36</v>
      </c>
      <c r="B8" s="48"/>
      <c r="C8" s="155" t="str">
        <f>справочная!C7</f>
        <v>Водный, подгруппа  5  к.сл.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</row>
    <row r="9" spans="1:13" s="44" customFormat="1" ht="16.5" thickBot="1">
      <c r="A9" s="156" t="s">
        <v>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3" ht="13.5" thickBot="1">
      <c r="A10" s="177" t="s">
        <v>1</v>
      </c>
      <c r="B10" s="180" t="s">
        <v>2</v>
      </c>
      <c r="C10" s="177" t="s">
        <v>23</v>
      </c>
      <c r="D10" s="62"/>
      <c r="E10" s="180" t="s">
        <v>3</v>
      </c>
      <c r="F10" s="180" t="s">
        <v>4</v>
      </c>
      <c r="G10" s="183" t="s">
        <v>5</v>
      </c>
      <c r="H10" s="184" t="s">
        <v>6</v>
      </c>
      <c r="I10" s="185"/>
      <c r="J10" s="185"/>
      <c r="K10" s="185"/>
      <c r="L10" s="186"/>
      <c r="M10" s="187" t="s">
        <v>7</v>
      </c>
    </row>
    <row r="11" spans="1:13" ht="22.5" customHeight="1">
      <c r="A11" s="178"/>
      <c r="B11" s="181"/>
      <c r="C11" s="178"/>
      <c r="D11" s="66"/>
      <c r="E11" s="181"/>
      <c r="F11" s="181"/>
      <c r="G11" s="178"/>
      <c r="H11" s="181" t="s">
        <v>8</v>
      </c>
      <c r="I11" s="181" t="s">
        <v>9</v>
      </c>
      <c r="J11" s="181" t="s">
        <v>10</v>
      </c>
      <c r="K11" s="181" t="s">
        <v>43</v>
      </c>
      <c r="L11" s="181" t="s">
        <v>44</v>
      </c>
      <c r="M11" s="178"/>
    </row>
    <row r="12" spans="1:13" ht="13.5" thickBot="1">
      <c r="A12" s="179"/>
      <c r="B12" s="182"/>
      <c r="C12" s="179"/>
      <c r="D12" s="63"/>
      <c r="E12" s="182"/>
      <c r="F12" s="182"/>
      <c r="G12" s="179"/>
      <c r="H12" s="182"/>
      <c r="I12" s="182"/>
      <c r="J12" s="182"/>
      <c r="K12" s="182"/>
      <c r="L12" s="182"/>
      <c r="M12" s="179"/>
    </row>
    <row r="13" spans="1:13" ht="90">
      <c r="A13" s="71">
        <v>1</v>
      </c>
      <c r="B13" s="105" t="str">
        <f>справочная!B13</f>
        <v>Т/К "Абрис" г.Киров рук. Долматов А.Ю.</v>
      </c>
      <c r="C13" s="105" t="str">
        <f>справочная!C13</f>
        <v>Восточные Саяны</v>
      </c>
      <c r="D13" s="106" t="str">
        <f>справочная!D13</f>
        <v>г.Киров-Слюдянка-п. Орлик-оз.Олон-Нур-рад выход оз.Бурсагай-Нур-долина Вулканов-р.Аршан- р.Хойто-Гол-р. Сенца-пер.Хебе-Хутель-оз.Олон-Нур-сплав р. Жом-Болок-р. Ока- п.Верхока - ст Зима-г.Киров</v>
      </c>
      <c r="E13" s="105">
        <f>справочная!E13</f>
        <v>5</v>
      </c>
      <c r="F13" s="105">
        <f>справочная!F13</f>
        <v>5</v>
      </c>
      <c r="G13" s="105" t="str">
        <f>справочная!G13</f>
        <v>29.07-19.08 2006</v>
      </c>
      <c r="H13" s="107">
        <v>64</v>
      </c>
      <c r="I13" s="107">
        <v>0</v>
      </c>
      <c r="J13" s="107">
        <v>-7</v>
      </c>
      <c r="K13" s="107">
        <v>0</v>
      </c>
      <c r="L13" s="91">
        <v>5</v>
      </c>
      <c r="M13" s="87" t="s">
        <v>103</v>
      </c>
    </row>
    <row r="14" spans="1:13" ht="67.5">
      <c r="A14" s="72">
        <v>2</v>
      </c>
      <c r="B14" s="108" t="str">
        <f>справочная!B14</f>
        <v>Т/К "Дервиш"-ДЮСШ -28 рук. Хабирьянов Ф.Ф.</v>
      </c>
      <c r="C14" s="108" t="str">
        <f>справочная!C14</f>
        <v>Восточные Саяны Урик</v>
      </c>
      <c r="D14" s="109" t="str">
        <f>справочная!D14</f>
        <v>г.Уфа-г,Слюдянка-верховья р.Урик-Дикий Урик-Харажалгинский кань-Амбартагольские Щеки-уст р.Урик-р.Белая-г.Черемхово-г.Уфа</v>
      </c>
      <c r="E14" s="108">
        <f>справочная!E14</f>
        <v>5</v>
      </c>
      <c r="F14" s="108">
        <f>справочная!F14</f>
        <v>5</v>
      </c>
      <c r="G14" s="108" t="str">
        <f>справочная!G14</f>
        <v>09.08 - 22.08 2006</v>
      </c>
      <c r="H14" s="110">
        <v>64</v>
      </c>
      <c r="I14" s="110">
        <v>0</v>
      </c>
      <c r="J14" s="110">
        <v>12</v>
      </c>
      <c r="K14" s="110">
        <v>3</v>
      </c>
      <c r="L14" s="111">
        <v>7</v>
      </c>
      <c r="M14" s="112"/>
    </row>
    <row r="15" spans="1:13" ht="57.75" customHeight="1">
      <c r="A15" s="72">
        <v>3</v>
      </c>
      <c r="B15" s="108" t="str">
        <f>справочная!B15</f>
        <v>Ханты-Мансийская окр. Федерация самост туризма г. Нижневартовск рук. Клетнева А.А.</v>
      </c>
      <c r="C15" s="108" t="str">
        <f>справочная!C15</f>
        <v>Восточные Саяны</v>
      </c>
      <c r="D15" s="109" t="str">
        <f>справочная!D15</f>
        <v>г.Нижневартовск-г. Слюдянка - р. Харагун-р.пер. Телеграфный-руч.Казарменный-р. Б. Уругудей-р.Зун-Мурин-п. Мурино- г. Слюдянка -ГМС-пер. Чертовы ворота-р.Спусковая р. Утулик- оз Байкал- п. Утулик -г. Слюдянка -г. Нижневартовск,Нягань, Урай </v>
      </c>
      <c r="E15" s="108">
        <f>справочная!E15</f>
        <v>5</v>
      </c>
      <c r="F15" s="108">
        <f>справочная!F15</f>
        <v>5</v>
      </c>
      <c r="G15" s="108" t="str">
        <f>справочная!G15</f>
        <v>23.07-25.08 2006</v>
      </c>
      <c r="H15" s="110">
        <v>58</v>
      </c>
      <c r="I15" s="110">
        <v>0</v>
      </c>
      <c r="J15" s="110">
        <v>9</v>
      </c>
      <c r="K15" s="110">
        <v>0</v>
      </c>
      <c r="L15" s="111">
        <v>4</v>
      </c>
      <c r="M15" s="112"/>
    </row>
    <row r="16" spans="1:13" ht="67.5">
      <c r="A16" s="72">
        <v>4</v>
      </c>
      <c r="B16" s="108" t="str">
        <f>справочная!B16</f>
        <v>Т/К "Дервиш"-ДЮСШ -28 рук. Хабирьянов Ф.Ф.</v>
      </c>
      <c r="C16" s="108" t="str">
        <f>справочная!C16</f>
        <v>Восточные Саяны</v>
      </c>
      <c r="D16" s="109" t="str">
        <f>справочная!D16</f>
        <v>г. Уфа-ст. Слюдянка-п. Орлик-пер.Жойган-Дабан-ист. Жойган-рад. п. Хутел- оз Олон-Нур- сплав р. Жом-Болок- р. Ока-п.Вехнеокинский-ст. Зима-г. Уфа</v>
      </c>
      <c r="E16" s="108">
        <f>справочная!E16</f>
        <v>5</v>
      </c>
      <c r="F16" s="108">
        <f>справочная!F16</f>
        <v>5</v>
      </c>
      <c r="G16" s="108" t="str">
        <f>справочная!G16</f>
        <v>22.07-13.08 2005</v>
      </c>
      <c r="H16" s="110">
        <v>64</v>
      </c>
      <c r="I16" s="110">
        <v>0</v>
      </c>
      <c r="J16" s="110">
        <v>12</v>
      </c>
      <c r="K16" s="110">
        <v>0</v>
      </c>
      <c r="L16" s="111">
        <v>7</v>
      </c>
      <c r="M16" s="112"/>
    </row>
    <row r="17" spans="1:13" ht="78.75">
      <c r="A17" s="72">
        <v>5</v>
      </c>
      <c r="B17" s="108" t="str">
        <f>справочная!B17</f>
        <v>Сборная ТСК Команда "Легион" г. Уфа рук. Мельникова Г.А.</v>
      </c>
      <c r="C17" s="108" t="str">
        <f>справочная!C17</f>
        <v>Восточные Саяны</v>
      </c>
      <c r="D17" s="109" t="str">
        <f>справочная!D17</f>
        <v>г. Уфа-ст. Слюдянка-п. Орлик-пер.Чойган-Дабан-ист. -сплав   р.Кок-Хем - пеш пер. до начала 3 каньона р. Айлыг-сплав р. Айлыг-р. Бий-Хем-г. Кызыл-г. Абакан-г. Красноярск-г.Новосибирск-г.Уфа</v>
      </c>
      <c r="E17" s="108">
        <f>справочная!E17</f>
        <v>5</v>
      </c>
      <c r="F17" s="108">
        <f>справочная!F17</f>
        <v>5</v>
      </c>
      <c r="G17" s="108" t="str">
        <f>справочная!G17</f>
        <v>29.07-26.08 2006</v>
      </c>
      <c r="H17" s="110">
        <v>80</v>
      </c>
      <c r="I17" s="110">
        <v>16</v>
      </c>
      <c r="J17" s="110">
        <v>12</v>
      </c>
      <c r="K17" s="110">
        <v>14</v>
      </c>
      <c r="L17" s="111">
        <v>8</v>
      </c>
      <c r="M17" s="112"/>
    </row>
    <row r="18" spans="1:13" ht="190.5" customHeight="1">
      <c r="A18" s="72">
        <v>6</v>
      </c>
      <c r="B18" s="108" t="str">
        <f>справочная!B18</f>
        <v> Т/к  "Каскад"г. Уфа рук. Моисеева О.В.</v>
      </c>
      <c r="C18" s="108" t="str">
        <f>справочная!C18</f>
        <v>Тянь-Шань</v>
      </c>
      <c r="D18" s="109" t="str">
        <f>справочная!D18</f>
        <v>р.р.М. Нарын-Чонг-кемин</v>
      </c>
      <c r="E18" s="108">
        <f>справочная!E18</f>
        <v>5</v>
      </c>
      <c r="F18" s="108">
        <f>справочная!F18</f>
        <v>5</v>
      </c>
      <c r="G18" s="108" t="str">
        <f>справочная!G18</f>
        <v>04.09-20.09 2006</v>
      </c>
      <c r="H18" s="110">
        <v>79</v>
      </c>
      <c r="I18" s="110">
        <v>0</v>
      </c>
      <c r="J18" s="110">
        <v>-7</v>
      </c>
      <c r="K18" s="110">
        <v>0</v>
      </c>
      <c r="L18" s="111">
        <v>6</v>
      </c>
      <c r="M18" s="112" t="s">
        <v>102</v>
      </c>
    </row>
    <row r="19" spans="1:13" ht="45">
      <c r="A19" s="72">
        <v>7</v>
      </c>
      <c r="B19" s="108" t="str">
        <f>справочная!B19</f>
        <v>г.Новоуральск рук. Лебедев И.Л.</v>
      </c>
      <c r="C19" s="108" t="str">
        <f>справочная!C19</f>
        <v>Алтай</v>
      </c>
      <c r="D19" s="109" t="str">
        <f>справочная!D19</f>
        <v>г.Новоуральск- п.Акташ- разруш. Платина - р.р.Чуя (обнос Можойского каскада) -р. Китой - п.Иня-г. Новоуральск</v>
      </c>
      <c r="E19" s="108">
        <f>справочная!E19</f>
        <v>5</v>
      </c>
      <c r="F19" s="108">
        <f>справочная!F19</f>
        <v>5</v>
      </c>
      <c r="G19" s="108" t="str">
        <f>справочная!G19</f>
        <v>02.08-22.08 2006</v>
      </c>
      <c r="H19" s="110">
        <v>58</v>
      </c>
      <c r="I19" s="110">
        <v>0</v>
      </c>
      <c r="J19" s="110">
        <v>5</v>
      </c>
      <c r="K19" s="110">
        <v>5</v>
      </c>
      <c r="L19" s="111">
        <v>5</v>
      </c>
      <c r="M19" s="72" t="s">
        <v>90</v>
      </c>
    </row>
    <row r="20" spans="1:13" ht="45">
      <c r="A20" s="72">
        <v>8</v>
      </c>
      <c r="B20" s="108" t="str">
        <f>справочная!B20</f>
        <v>Екатеринбург рук. Чернякин М.М.</v>
      </c>
      <c r="C20" s="108" t="str">
        <f>справочная!C20</f>
        <v>Восточные Саяны</v>
      </c>
      <c r="D20" s="109" t="str">
        <f>справочная!D20</f>
        <v>г.Екатеринбург- п. Слюдянка- р.Китой (обнос Верх.Щек и пор. "Водопада")- п.Раздольное- г.Екатеринбург</v>
      </c>
      <c r="E20" s="108">
        <f>справочная!E20</f>
        <v>5</v>
      </c>
      <c r="F20" s="108">
        <f>справочная!F20</f>
        <v>5</v>
      </c>
      <c r="G20" s="108" t="str">
        <f>справочная!G20</f>
        <v>05.08-30.08.2006</v>
      </c>
      <c r="H20" s="110">
        <v>55</v>
      </c>
      <c r="I20" s="110">
        <v>0</v>
      </c>
      <c r="J20" s="110">
        <v>4</v>
      </c>
      <c r="K20" s="110">
        <v>4</v>
      </c>
      <c r="L20" s="111">
        <v>3</v>
      </c>
      <c r="M20" s="72" t="s">
        <v>90</v>
      </c>
    </row>
    <row r="21" spans="2:169" s="34" customFormat="1" ht="15" customHeight="1">
      <c r="B21" s="33" t="s">
        <v>42</v>
      </c>
      <c r="C21" s="167" t="s">
        <v>127</v>
      </c>
      <c r="D21" s="167"/>
      <c r="E21" s="167"/>
      <c r="F21" s="35"/>
      <c r="G21" s="36" t="s">
        <v>45</v>
      </c>
      <c r="H21" s="24"/>
      <c r="I21" s="24"/>
      <c r="J21" s="165" t="s">
        <v>122</v>
      </c>
      <c r="K21" s="16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19"/>
      <c r="FL21" s="13"/>
      <c r="FM21" s="13"/>
    </row>
    <row r="22" spans="2:166" s="13" customFormat="1" ht="15.75">
      <c r="B22" s="19"/>
      <c r="C22" s="20"/>
      <c r="D22" s="58"/>
      <c r="E22" s="37"/>
      <c r="F22" s="38"/>
      <c r="G22" s="39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</row>
    <row r="23" spans="4:6" s="13" customFormat="1" ht="3.75" customHeight="1">
      <c r="D23" s="59"/>
      <c r="F23" s="40"/>
    </row>
    <row r="24" spans="2:11" s="13" customFormat="1" ht="15">
      <c r="B24" s="36" t="s">
        <v>133</v>
      </c>
      <c r="C24" s="164" t="s">
        <v>128</v>
      </c>
      <c r="D24" s="164"/>
      <c r="E24" s="164"/>
      <c r="F24" s="40"/>
      <c r="G24" s="13" t="s">
        <v>46</v>
      </c>
      <c r="J24" s="166" t="s">
        <v>124</v>
      </c>
      <c r="K24" s="166"/>
    </row>
    <row r="25" ht="15">
      <c r="A25" s="5"/>
    </row>
  </sheetData>
  <mergeCells count="24">
    <mergeCell ref="G10:G12"/>
    <mergeCell ref="H10:L10"/>
    <mergeCell ref="C3:M3"/>
    <mergeCell ref="C4:M4"/>
    <mergeCell ref="C5:M5"/>
    <mergeCell ref="C6:M6"/>
    <mergeCell ref="C7:M7"/>
    <mergeCell ref="C8:M8"/>
    <mergeCell ref="M10:M12"/>
    <mergeCell ref="H11:H12"/>
    <mergeCell ref="A9:M9"/>
    <mergeCell ref="A10:A12"/>
    <mergeCell ref="I11:I12"/>
    <mergeCell ref="J11:J12"/>
    <mergeCell ref="K11:K12"/>
    <mergeCell ref="L11:L12"/>
    <mergeCell ref="B10:B12"/>
    <mergeCell ref="C10:C12"/>
    <mergeCell ref="E10:E12"/>
    <mergeCell ref="F10:F12"/>
    <mergeCell ref="J21:K21"/>
    <mergeCell ref="J24:K24"/>
    <mergeCell ref="C21:E21"/>
    <mergeCell ref="C24:E24"/>
  </mergeCells>
  <printOptions/>
  <pageMargins left="0.75" right="0.75" top="0.5" bottom="0.34" header="0.5" footer="0.5"/>
  <pageSetup fitToHeight="1" fitToWidth="1" horizontalDpi="600" verticalDpi="600" orientation="landscape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FS25"/>
  <sheetViews>
    <sheetView workbookViewId="0" topLeftCell="A16">
      <selection activeCell="E30" sqref="E30"/>
    </sheetView>
  </sheetViews>
  <sheetFormatPr defaultColWidth="9.00390625" defaultRowHeight="12.75"/>
  <cols>
    <col min="2" max="2" width="18.75390625" style="0" customWidth="1"/>
    <col min="4" max="4" width="21.25390625" style="60" hidden="1" customWidth="1"/>
    <col min="11" max="11" width="8.75390625" style="0" customWidth="1"/>
    <col min="12" max="12" width="10.375" style="0" customWidth="1"/>
    <col min="13" max="13" width="26.00390625" style="0" customWidth="1"/>
  </cols>
  <sheetData>
    <row r="1" spans="3:12" s="44" customFormat="1" ht="12.75"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="44" customFormat="1" ht="12.75">
      <c r="D2" s="65"/>
    </row>
    <row r="3" spans="1:175" s="34" customFormat="1" ht="17.25" customHeight="1">
      <c r="A3" s="19"/>
      <c r="B3" s="48"/>
      <c r="C3" s="152" t="s">
        <v>30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</row>
    <row r="4" spans="1:175" s="34" customFormat="1" ht="15" customHeight="1">
      <c r="A4" s="19"/>
      <c r="B4" s="48"/>
      <c r="C4" s="152" t="s">
        <v>31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</row>
    <row r="5" spans="1:175" s="34" customFormat="1" ht="15" customHeight="1">
      <c r="A5" s="19"/>
      <c r="B5" s="48"/>
      <c r="C5" s="153" t="s">
        <v>32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</row>
    <row r="6" spans="1:175" s="34" customFormat="1" ht="30" customHeight="1">
      <c r="A6" s="50" t="s">
        <v>33</v>
      </c>
      <c r="B6" s="48"/>
      <c r="C6" s="154" t="s">
        <v>149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</row>
    <row r="7" spans="1:175" s="34" customFormat="1" ht="15" customHeight="1">
      <c r="A7" s="52" t="s">
        <v>34</v>
      </c>
      <c r="B7" s="48"/>
      <c r="C7" s="174" t="s">
        <v>35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49"/>
      <c r="FQ7" s="49"/>
      <c r="FR7" s="49"/>
      <c r="FS7" s="49"/>
    </row>
    <row r="8" spans="1:175" s="34" customFormat="1" ht="18.75" customHeight="1">
      <c r="A8" s="50" t="s">
        <v>36</v>
      </c>
      <c r="B8" s="48"/>
      <c r="C8" s="155" t="str">
        <f>справочная!C7</f>
        <v>Водный, подгруппа  5  к.сл.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</row>
    <row r="9" spans="1:13" s="44" customFormat="1" ht="16.5" thickBot="1">
      <c r="A9" s="156" t="s">
        <v>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3" ht="13.5" thickBot="1">
      <c r="A10" s="177" t="s">
        <v>1</v>
      </c>
      <c r="B10" s="180" t="s">
        <v>2</v>
      </c>
      <c r="C10" s="177" t="s">
        <v>23</v>
      </c>
      <c r="D10" s="62"/>
      <c r="E10" s="180" t="s">
        <v>3</v>
      </c>
      <c r="F10" s="180" t="s">
        <v>4</v>
      </c>
      <c r="G10" s="183" t="s">
        <v>5</v>
      </c>
      <c r="H10" s="184" t="s">
        <v>6</v>
      </c>
      <c r="I10" s="185"/>
      <c r="J10" s="185"/>
      <c r="K10" s="185"/>
      <c r="L10" s="186"/>
      <c r="M10" s="187" t="s">
        <v>7</v>
      </c>
    </row>
    <row r="11" spans="1:13" ht="22.5" customHeight="1">
      <c r="A11" s="178"/>
      <c r="B11" s="181"/>
      <c r="C11" s="178"/>
      <c r="D11" s="66"/>
      <c r="E11" s="181"/>
      <c r="F11" s="181"/>
      <c r="G11" s="178"/>
      <c r="H11" s="181" t="s">
        <v>8</v>
      </c>
      <c r="I11" s="181" t="s">
        <v>9</v>
      </c>
      <c r="J11" s="181" t="s">
        <v>10</v>
      </c>
      <c r="K11" s="181" t="s">
        <v>43</v>
      </c>
      <c r="L11" s="181" t="s">
        <v>44</v>
      </c>
      <c r="M11" s="178"/>
    </row>
    <row r="12" spans="1:13" ht="13.5" thickBot="1">
      <c r="A12" s="179"/>
      <c r="B12" s="182"/>
      <c r="C12" s="179"/>
      <c r="D12" s="63"/>
      <c r="E12" s="182"/>
      <c r="F12" s="182"/>
      <c r="G12" s="179"/>
      <c r="H12" s="182"/>
      <c r="I12" s="182"/>
      <c r="J12" s="182"/>
      <c r="K12" s="182"/>
      <c r="L12" s="182"/>
      <c r="M12" s="179"/>
    </row>
    <row r="13" spans="1:13" ht="51" customHeight="1">
      <c r="A13" s="71">
        <v>1</v>
      </c>
      <c r="B13" s="105" t="str">
        <f>справочная!B13</f>
        <v>Т/К "Абрис" г.Киров рук. Долматов А.Ю.</v>
      </c>
      <c r="C13" s="87" t="str">
        <f>справочная!C13</f>
        <v>Восточные Саяны</v>
      </c>
      <c r="D13" s="113" t="str">
        <f>справочная!D13</f>
        <v>г.Киров-Слюдянка-п. Орлик-оз.Олон-Нур-рад выход оз.Бурсагай-Нур-долина Вулканов-р.Аршан- р.Хойто-Гол-р. Сенца-пер.Хебе-Хутель-оз.Олон-Нур-сплав р. Жом-Болок-р. Ока- п.Верхока - ст Зима-г.Киров</v>
      </c>
      <c r="E13" s="105">
        <f>справочная!E13</f>
        <v>5</v>
      </c>
      <c r="F13" s="114">
        <f>справочная!F13</f>
        <v>5</v>
      </c>
      <c r="G13" s="87" t="str">
        <f>справочная!G13</f>
        <v>29.07-19.08 2006</v>
      </c>
      <c r="H13" s="107">
        <v>57</v>
      </c>
      <c r="I13" s="107">
        <v>0</v>
      </c>
      <c r="J13" s="107">
        <v>1</v>
      </c>
      <c r="K13" s="107">
        <v>1</v>
      </c>
      <c r="L13" s="107">
        <v>5</v>
      </c>
      <c r="M13" s="108" t="s">
        <v>108</v>
      </c>
    </row>
    <row r="14" spans="1:13" ht="42" customHeight="1">
      <c r="A14" s="72">
        <v>2</v>
      </c>
      <c r="B14" s="108" t="str">
        <f>справочная!B14</f>
        <v>Т/К "Дервиш"-ДЮСШ -28 рук. Хабирьянов Ф.Ф.</v>
      </c>
      <c r="C14" s="112" t="str">
        <f>справочная!C14</f>
        <v>Восточные Саяны Урик</v>
      </c>
      <c r="D14" s="115" t="str">
        <f>справочная!D14</f>
        <v>г.Уфа-г,Слюдянка-верховья р.Урик-Дикий Урик-Харажалгинский кань-Амбартагольские Щеки-уст р.Урик-р.Белая-г.Черемхово-г.Уфа</v>
      </c>
      <c r="E14" s="108">
        <f>справочная!E14</f>
        <v>5</v>
      </c>
      <c r="F14" s="116">
        <f>справочная!F14</f>
        <v>5</v>
      </c>
      <c r="G14" s="112" t="str">
        <f>справочная!G14</f>
        <v>09.08 - 22.08 2006</v>
      </c>
      <c r="H14" s="110">
        <v>59</v>
      </c>
      <c r="I14" s="110">
        <v>0</v>
      </c>
      <c r="J14" s="110">
        <v>1</v>
      </c>
      <c r="K14" s="110">
        <v>2</v>
      </c>
      <c r="L14" s="110">
        <v>2</v>
      </c>
      <c r="M14" s="112" t="s">
        <v>107</v>
      </c>
    </row>
    <row r="15" spans="1:13" ht="56.25" customHeight="1">
      <c r="A15" s="72">
        <v>3</v>
      </c>
      <c r="B15" s="108" t="str">
        <f>справочная!B15</f>
        <v>Ханты-Мансийская окр. Федерация самост туризма г. Нижневартовск рук. Клетнева А.А.</v>
      </c>
      <c r="C15" s="112" t="str">
        <f>справочная!C15</f>
        <v>Восточные Саяны</v>
      </c>
      <c r="D15" s="115" t="str">
        <f>справочная!D15</f>
        <v>г.Нижневартовск-г. Слюдянка - р. Харагун-р.пер. Телеграфный-руч.Казарменный-р. Б. Уругудей-р.Зун-Мурин-п. Мурино- г. Слюдянка -ГМС-пер. Чертовы ворота-р.Спусковая р. Утулик- оз Байкал- п. Утулик -г. Слюдянка -г. Нижневартовск,Нягань, Урай </v>
      </c>
      <c r="E15" s="108">
        <f>справочная!E15</f>
        <v>5</v>
      </c>
      <c r="F15" s="116">
        <f>справочная!F15</f>
        <v>5</v>
      </c>
      <c r="G15" s="112" t="str">
        <f>справочная!G15</f>
        <v>23.07-25.08 2006</v>
      </c>
      <c r="H15" s="110">
        <v>59</v>
      </c>
      <c r="I15" s="110">
        <v>0</v>
      </c>
      <c r="J15" s="110">
        <v>5</v>
      </c>
      <c r="K15" s="110">
        <v>5</v>
      </c>
      <c r="L15" s="110">
        <v>5</v>
      </c>
      <c r="M15" s="112" t="s">
        <v>109</v>
      </c>
    </row>
    <row r="16" spans="1:13" ht="42.75" customHeight="1">
      <c r="A16" s="72">
        <v>4</v>
      </c>
      <c r="B16" s="108" t="str">
        <f>справочная!B16</f>
        <v>Т/К "Дервиш"-ДЮСШ -28 рук. Хабирьянов Ф.Ф.</v>
      </c>
      <c r="C16" s="112" t="str">
        <f>справочная!C16</f>
        <v>Восточные Саяны</v>
      </c>
      <c r="D16" s="115" t="str">
        <f>справочная!D16</f>
        <v>г. Уфа-ст. Слюдянка-п. Орлик-пер.Жойган-Дабан-ист. Жойган-рад. п. Хутел- оз Олон-Нур- сплав р. Жом-Болок- р. Ока-п.Вехнеокинский-ст. Зима-г. Уфа</v>
      </c>
      <c r="E16" s="108">
        <f>справочная!E16</f>
        <v>5</v>
      </c>
      <c r="F16" s="116">
        <f>справочная!F16</f>
        <v>5</v>
      </c>
      <c r="G16" s="112" t="str">
        <f>справочная!G16</f>
        <v>22.07-13.08 2005</v>
      </c>
      <c r="H16" s="110">
        <v>57</v>
      </c>
      <c r="I16" s="110">
        <v>0</v>
      </c>
      <c r="J16" s="110">
        <v>1</v>
      </c>
      <c r="K16" s="110">
        <v>1</v>
      </c>
      <c r="L16" s="110">
        <v>4</v>
      </c>
      <c r="M16" s="112" t="s">
        <v>106</v>
      </c>
    </row>
    <row r="17" spans="1:13" ht="102.75" customHeight="1">
      <c r="A17" s="72">
        <v>5</v>
      </c>
      <c r="B17" s="108" t="str">
        <f>справочная!B17</f>
        <v>Сборная ТСК Команда "Легион" г. Уфа рук. Мельникова Г.А.</v>
      </c>
      <c r="C17" s="112" t="str">
        <f>справочная!C17</f>
        <v>Восточные Саяны</v>
      </c>
      <c r="D17" s="115" t="str">
        <f>справочная!D17</f>
        <v>г. Уфа-ст. Слюдянка-п. Орлик-пер.Чойган-Дабан-ист. -сплав   р.Кок-Хем - пеш пер. до начала 3 каньона р. Айлыг-сплав р. Айлыг-р. Бий-Хем-г. Кызыл-г. Абакан-г. Красноярск-г.Новосибирск-г.Уфа</v>
      </c>
      <c r="E17" s="108">
        <f>справочная!E17</f>
        <v>5</v>
      </c>
      <c r="F17" s="116">
        <f>справочная!F17</f>
        <v>5</v>
      </c>
      <c r="G17" s="112" t="str">
        <f>справочная!G17</f>
        <v>29.07-26.08 2006</v>
      </c>
      <c r="H17" s="110">
        <v>74</v>
      </c>
      <c r="I17" s="110">
        <v>7</v>
      </c>
      <c r="J17" s="110">
        <v>-5</v>
      </c>
      <c r="K17" s="110">
        <v>7</v>
      </c>
      <c r="L17" s="110">
        <v>5</v>
      </c>
      <c r="M17" s="140" t="s">
        <v>105</v>
      </c>
    </row>
    <row r="18" spans="1:13" ht="38.25">
      <c r="A18" s="72">
        <v>6</v>
      </c>
      <c r="B18" s="108" t="str">
        <f>справочная!B18</f>
        <v> Т/к  "Каскад"г. Уфа рук. Моисеева О.В.</v>
      </c>
      <c r="C18" s="112" t="str">
        <f>справочная!C18</f>
        <v>Тянь-Шань</v>
      </c>
      <c r="D18" s="115" t="str">
        <f>справочная!D18</f>
        <v>р.р.М. Нарын-Чонг-кемин</v>
      </c>
      <c r="E18" s="108">
        <f>справочная!E18</f>
        <v>5</v>
      </c>
      <c r="F18" s="116">
        <f>справочная!F18</f>
        <v>5</v>
      </c>
      <c r="G18" s="112" t="str">
        <f>справочная!G18</f>
        <v>04.09-20.09 2006</v>
      </c>
      <c r="H18" s="110">
        <v>69</v>
      </c>
      <c r="I18" s="110">
        <v>0</v>
      </c>
      <c r="J18" s="110">
        <v>6</v>
      </c>
      <c r="K18" s="110">
        <v>0</v>
      </c>
      <c r="L18" s="110">
        <v>5</v>
      </c>
      <c r="M18" s="140" t="s">
        <v>104</v>
      </c>
    </row>
    <row r="19" spans="1:13" ht="39" customHeight="1">
      <c r="A19" s="72">
        <v>7</v>
      </c>
      <c r="B19" s="108" t="str">
        <f>справочная!B19</f>
        <v>г.Новоуральск рук. Лебедев И.Л.</v>
      </c>
      <c r="C19" s="112" t="str">
        <f>справочная!C19</f>
        <v>Алтай</v>
      </c>
      <c r="D19" s="115" t="str">
        <f>справочная!D19</f>
        <v>г.Новоуральск- п.Акташ- разруш. Платина - р.р.Чуя (обнос Можойского каскада) -р. Китой - п.Иня-г. Новоуральск</v>
      </c>
      <c r="E19" s="108">
        <f>справочная!E19</f>
        <v>5</v>
      </c>
      <c r="F19" s="116">
        <f>справочная!F19</f>
        <v>5</v>
      </c>
      <c r="G19" s="112" t="str">
        <f>справочная!G19</f>
        <v>02.08-22.08 2006</v>
      </c>
      <c r="H19" s="110">
        <v>59</v>
      </c>
      <c r="I19" s="110">
        <v>0</v>
      </c>
      <c r="J19" s="110">
        <v>2</v>
      </c>
      <c r="K19" s="110">
        <v>0</v>
      </c>
      <c r="L19" s="110">
        <v>0</v>
      </c>
      <c r="M19" s="72" t="s">
        <v>90</v>
      </c>
    </row>
    <row r="20" spans="1:13" ht="42" customHeight="1">
      <c r="A20" s="72">
        <v>8</v>
      </c>
      <c r="B20" s="108" t="str">
        <f>справочная!B20</f>
        <v>Екатеринбург рук. Чернякин М.М.</v>
      </c>
      <c r="C20" s="112" t="str">
        <f>справочная!C20</f>
        <v>Восточные Саяны</v>
      </c>
      <c r="D20" s="115" t="str">
        <f>справочная!D20</f>
        <v>г.Екатеринбург- п. Слюдянка- р.Китой (обнос Верх.Щек и пор. "Водопада")- п.Раздольное- г.Екатеринбург</v>
      </c>
      <c r="E20" s="108">
        <f>справочная!E20</f>
        <v>5</v>
      </c>
      <c r="F20" s="116">
        <f>справочная!F20</f>
        <v>5</v>
      </c>
      <c r="G20" s="112" t="str">
        <f>справочная!G20</f>
        <v>05.08-30.08.2006</v>
      </c>
      <c r="H20" s="110">
        <v>66</v>
      </c>
      <c r="I20" s="110">
        <v>0</v>
      </c>
      <c r="J20" s="110">
        <v>2</v>
      </c>
      <c r="K20" s="110">
        <v>0</v>
      </c>
      <c r="L20" s="110">
        <v>0</v>
      </c>
      <c r="M20" s="72" t="s">
        <v>90</v>
      </c>
    </row>
    <row r="21" spans="2:169" s="34" customFormat="1" ht="15" customHeight="1">
      <c r="B21" s="33" t="s">
        <v>42</v>
      </c>
      <c r="C21" s="167" t="s">
        <v>135</v>
      </c>
      <c r="D21" s="167"/>
      <c r="E21" s="167"/>
      <c r="F21" s="35"/>
      <c r="G21" s="36" t="s">
        <v>45</v>
      </c>
      <c r="H21" s="24"/>
      <c r="I21" s="24"/>
      <c r="J21" s="165" t="s">
        <v>122</v>
      </c>
      <c r="K21" s="16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19"/>
      <c r="FL21" s="13"/>
      <c r="FM21" s="13"/>
    </row>
    <row r="22" spans="2:166" s="13" customFormat="1" ht="15">
      <c r="B22" s="33"/>
      <c r="C22" s="168"/>
      <c r="D22" s="168"/>
      <c r="E22" s="168"/>
      <c r="F22" s="26"/>
      <c r="G22" s="39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</row>
    <row r="23" spans="3:6" s="13" customFormat="1" ht="3.75" customHeight="1">
      <c r="C23" s="166"/>
      <c r="D23" s="166"/>
      <c r="E23" s="166"/>
      <c r="F23" s="40"/>
    </row>
    <row r="24" spans="2:11" s="13" customFormat="1" ht="15">
      <c r="B24" s="36" t="s">
        <v>133</v>
      </c>
      <c r="C24" s="188" t="s">
        <v>128</v>
      </c>
      <c r="D24" s="188"/>
      <c r="E24" s="188"/>
      <c r="F24" s="40"/>
      <c r="G24" s="13" t="s">
        <v>46</v>
      </c>
      <c r="J24" s="166" t="s">
        <v>136</v>
      </c>
      <c r="K24" s="166"/>
    </row>
    <row r="25" ht="15">
      <c r="A25" s="5"/>
    </row>
  </sheetData>
  <mergeCells count="26">
    <mergeCell ref="G10:G12"/>
    <mergeCell ref="H10:L10"/>
    <mergeCell ref="C3:M3"/>
    <mergeCell ref="C4:M4"/>
    <mergeCell ref="C5:M5"/>
    <mergeCell ref="C6:M6"/>
    <mergeCell ref="C7:M7"/>
    <mergeCell ref="C8:M8"/>
    <mergeCell ref="M10:M12"/>
    <mergeCell ref="H11:H12"/>
    <mergeCell ref="A9:M9"/>
    <mergeCell ref="A10:A12"/>
    <mergeCell ref="I11:I12"/>
    <mergeCell ref="J11:J12"/>
    <mergeCell ref="K11:K12"/>
    <mergeCell ref="L11:L12"/>
    <mergeCell ref="B10:B12"/>
    <mergeCell ref="C10:C12"/>
    <mergeCell ref="E10:E12"/>
    <mergeCell ref="F10:F12"/>
    <mergeCell ref="J21:K21"/>
    <mergeCell ref="J24:K24"/>
    <mergeCell ref="C24:E24"/>
    <mergeCell ref="C21:E21"/>
    <mergeCell ref="C22:E22"/>
    <mergeCell ref="C23:E23"/>
  </mergeCells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26"/>
  <sheetViews>
    <sheetView tabSelected="1" zoomScaleSheetLayoutView="115" workbookViewId="0" topLeftCell="E16">
      <selection activeCell="AB24" sqref="AB24"/>
    </sheetView>
  </sheetViews>
  <sheetFormatPr defaultColWidth="9.00390625" defaultRowHeight="12.75"/>
  <cols>
    <col min="1" max="1" width="5.125" style="0" customWidth="1"/>
    <col min="2" max="2" width="18.875" style="0" customWidth="1"/>
    <col min="3" max="3" width="12.125" style="0" customWidth="1"/>
    <col min="4" max="4" width="22.75390625" style="60" hidden="1" customWidth="1"/>
    <col min="5" max="5" width="6.75390625" style="0" customWidth="1"/>
    <col min="6" max="6" width="6.875" style="0" customWidth="1"/>
    <col min="8" max="42" width="3.625" style="0" customWidth="1"/>
  </cols>
  <sheetData>
    <row r="1" spans="1:190" s="34" customFormat="1" ht="17.25" customHeight="1">
      <c r="A1" s="19"/>
      <c r="B1" s="48"/>
      <c r="C1" s="152" t="s">
        <v>30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</row>
    <row r="2" spans="1:190" s="34" customFormat="1" ht="15" customHeight="1">
      <c r="A2" s="19"/>
      <c r="B2" s="48"/>
      <c r="C2" s="152" t="s">
        <v>31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</row>
    <row r="3" spans="1:190" s="34" customFormat="1" ht="15" customHeight="1">
      <c r="A3" s="19"/>
      <c r="B3" s="48"/>
      <c r="C3" s="153" t="s">
        <v>32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</row>
    <row r="4" spans="1:190" s="34" customFormat="1" ht="30" customHeight="1">
      <c r="A4" s="50" t="s">
        <v>33</v>
      </c>
      <c r="B4" s="48"/>
      <c r="C4" s="154" t="s">
        <v>149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</row>
    <row r="5" spans="1:190" s="34" customFormat="1" ht="15" customHeight="1">
      <c r="A5" s="52" t="s">
        <v>34</v>
      </c>
      <c r="B5" s="48"/>
      <c r="C5" s="192" t="s">
        <v>35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4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49"/>
      <c r="GF5" s="49"/>
      <c r="GG5" s="49"/>
      <c r="GH5" s="49"/>
    </row>
    <row r="6" spans="1:190" s="34" customFormat="1" ht="18.75" customHeight="1">
      <c r="A6" s="50" t="s">
        <v>36</v>
      </c>
      <c r="B6" s="48"/>
      <c r="C6" s="195" t="str">
        <f>справочная!C7</f>
        <v>Водный, подгруппа  5  к.сл.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7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</row>
    <row r="7" spans="1:42" ht="15.75" customHeight="1" thickBot="1">
      <c r="A7" s="198" t="s">
        <v>37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</row>
    <row r="8" spans="1:53" ht="48.75" customHeight="1">
      <c r="A8" s="157" t="s">
        <v>1</v>
      </c>
      <c r="B8" s="157" t="s">
        <v>2</v>
      </c>
      <c r="C8" s="157" t="s">
        <v>23</v>
      </c>
      <c r="D8" s="86"/>
      <c r="E8" s="157" t="s">
        <v>13</v>
      </c>
      <c r="F8" s="157" t="s">
        <v>14</v>
      </c>
      <c r="G8" s="157" t="s">
        <v>15</v>
      </c>
      <c r="H8" s="201" t="s">
        <v>12</v>
      </c>
      <c r="I8" s="202"/>
      <c r="J8" s="202"/>
      <c r="K8" s="202"/>
      <c r="L8" s="203"/>
      <c r="M8" s="201" t="s">
        <v>47</v>
      </c>
      <c r="N8" s="202"/>
      <c r="O8" s="202"/>
      <c r="P8" s="202"/>
      <c r="Q8" s="203"/>
      <c r="R8" s="201" t="s">
        <v>62</v>
      </c>
      <c r="S8" s="202"/>
      <c r="T8" s="202"/>
      <c r="U8" s="202"/>
      <c r="V8" s="203"/>
      <c r="W8" s="169" t="s">
        <v>63</v>
      </c>
      <c r="X8" s="169"/>
      <c r="Y8" s="169"/>
      <c r="Z8" s="169"/>
      <c r="AA8" s="169"/>
      <c r="AB8" s="169" t="s">
        <v>64</v>
      </c>
      <c r="AC8" s="169"/>
      <c r="AD8" s="169"/>
      <c r="AE8" s="169"/>
      <c r="AF8" s="169"/>
      <c r="AG8" s="169" t="s">
        <v>79</v>
      </c>
      <c r="AH8" s="169"/>
      <c r="AI8" s="169"/>
      <c r="AJ8" s="169"/>
      <c r="AK8" s="169"/>
      <c r="AL8" s="201" t="s">
        <v>56</v>
      </c>
      <c r="AM8" s="202"/>
      <c r="AN8" s="202"/>
      <c r="AO8" s="202"/>
      <c r="AP8" s="203"/>
      <c r="AR8" s="160"/>
      <c r="AS8" s="160"/>
      <c r="AT8" s="160"/>
      <c r="AU8" s="160"/>
      <c r="AV8" s="160"/>
      <c r="AW8" s="160"/>
      <c r="AX8" s="160"/>
      <c r="AY8" s="160"/>
      <c r="AZ8" s="160"/>
      <c r="BA8" s="160"/>
    </row>
    <row r="9" spans="1:42" ht="26.25" customHeight="1" thickBot="1">
      <c r="A9" s="158"/>
      <c r="B9" s="158"/>
      <c r="C9" s="158"/>
      <c r="D9" s="88"/>
      <c r="E9" s="158"/>
      <c r="F9" s="158"/>
      <c r="G9" s="158"/>
      <c r="H9" s="200" t="s">
        <v>142</v>
      </c>
      <c r="I9" s="200"/>
      <c r="J9" s="200"/>
      <c r="K9" s="200"/>
      <c r="L9" s="200"/>
      <c r="M9" s="204" t="s">
        <v>143</v>
      </c>
      <c r="N9" s="205"/>
      <c r="O9" s="205"/>
      <c r="P9" s="205"/>
      <c r="Q9" s="206"/>
      <c r="R9" s="207" t="s">
        <v>147</v>
      </c>
      <c r="S9" s="208"/>
      <c r="T9" s="208"/>
      <c r="U9" s="208"/>
      <c r="V9" s="209"/>
      <c r="W9" s="200" t="s">
        <v>144</v>
      </c>
      <c r="X9" s="200"/>
      <c r="Y9" s="200"/>
      <c r="Z9" s="200"/>
      <c r="AA9" s="200"/>
      <c r="AB9" s="200" t="s">
        <v>145</v>
      </c>
      <c r="AC9" s="200"/>
      <c r="AD9" s="200"/>
      <c r="AE9" s="200"/>
      <c r="AF9" s="200"/>
      <c r="AG9" s="213" t="s">
        <v>146</v>
      </c>
      <c r="AH9" s="214"/>
      <c r="AI9" s="214"/>
      <c r="AJ9" s="214"/>
      <c r="AK9" s="215"/>
      <c r="AL9" s="210"/>
      <c r="AM9" s="211"/>
      <c r="AN9" s="211"/>
      <c r="AO9" s="211"/>
      <c r="AP9" s="212"/>
    </row>
    <row r="10" spans="1:42" ht="13.5" thickBot="1">
      <c r="A10" s="173"/>
      <c r="B10" s="173"/>
      <c r="C10" s="173"/>
      <c r="D10" s="89"/>
      <c r="E10" s="173"/>
      <c r="F10" s="173"/>
      <c r="G10" s="173"/>
      <c r="H10" s="92" t="s">
        <v>16</v>
      </c>
      <c r="I10" s="93" t="s">
        <v>17</v>
      </c>
      <c r="J10" s="93" t="s">
        <v>18</v>
      </c>
      <c r="K10" s="93" t="s">
        <v>19</v>
      </c>
      <c r="L10" s="100" t="s">
        <v>20</v>
      </c>
      <c r="M10" s="123" t="s">
        <v>16</v>
      </c>
      <c r="N10" s="124" t="s">
        <v>17</v>
      </c>
      <c r="O10" s="124" t="s">
        <v>18</v>
      </c>
      <c r="P10" s="124" t="s">
        <v>19</v>
      </c>
      <c r="Q10" s="125" t="s">
        <v>20</v>
      </c>
      <c r="R10" s="92" t="s">
        <v>16</v>
      </c>
      <c r="S10" s="93" t="s">
        <v>17</v>
      </c>
      <c r="T10" s="93" t="s">
        <v>18</v>
      </c>
      <c r="U10" s="93" t="s">
        <v>19</v>
      </c>
      <c r="V10" s="94" t="s">
        <v>20</v>
      </c>
      <c r="W10" s="99" t="s">
        <v>16</v>
      </c>
      <c r="X10" s="93" t="s">
        <v>17</v>
      </c>
      <c r="Y10" s="93" t="s">
        <v>18</v>
      </c>
      <c r="Z10" s="93" t="s">
        <v>19</v>
      </c>
      <c r="AA10" s="100" t="s">
        <v>20</v>
      </c>
      <c r="AB10" s="92" t="s">
        <v>16</v>
      </c>
      <c r="AC10" s="93" t="s">
        <v>17</v>
      </c>
      <c r="AD10" s="93" t="s">
        <v>18</v>
      </c>
      <c r="AE10" s="93" t="s">
        <v>19</v>
      </c>
      <c r="AF10" s="94" t="s">
        <v>20</v>
      </c>
      <c r="AG10" s="134" t="s">
        <v>16</v>
      </c>
      <c r="AH10" s="135" t="s">
        <v>17</v>
      </c>
      <c r="AI10" s="124" t="s">
        <v>18</v>
      </c>
      <c r="AJ10" s="124" t="s">
        <v>19</v>
      </c>
      <c r="AK10" s="136" t="s">
        <v>20</v>
      </c>
      <c r="AL10" s="6" t="s">
        <v>16</v>
      </c>
      <c r="AM10" s="99" t="s">
        <v>17</v>
      </c>
      <c r="AN10" s="93" t="s">
        <v>18</v>
      </c>
      <c r="AO10" s="93" t="s">
        <v>19</v>
      </c>
      <c r="AP10" s="94" t="s">
        <v>20</v>
      </c>
    </row>
    <row r="11" spans="1:42" ht="39" customHeight="1">
      <c r="A11" s="78">
        <v>1</v>
      </c>
      <c r="B11" s="78" t="str">
        <f>справочная!B13</f>
        <v>Т/К "Абрис" г.Киров рук. Долматов А.Ю.</v>
      </c>
      <c r="C11" s="78" t="str">
        <f>справочная!C13</f>
        <v>Восточные Саяны</v>
      </c>
      <c r="D11" s="90" t="str">
        <f>справочная!D13</f>
        <v>г.Киров-Слюдянка-п. Орлик-оз.Олон-Нур-рад выход оз.Бурсагай-Нур-долина Вулканов-р.Аршан- р.Хойто-Гол-р. Сенца-пер.Хебе-Хутель-оз.Олон-Нур-сплав р. Жом-Болок-р. Ока- п.Верхока - ст Зима-г.Киров</v>
      </c>
      <c r="E11" s="78">
        <f>справочная!E13</f>
        <v>5</v>
      </c>
      <c r="F11" s="78">
        <f>справочная!F13</f>
        <v>5</v>
      </c>
      <c r="G11" s="78" t="str">
        <f>справочная!G13</f>
        <v>29.07-19.08 2006</v>
      </c>
      <c r="H11" s="95">
        <f>'Игнатьев Н'!H13</f>
        <v>60</v>
      </c>
      <c r="I11" s="68">
        <f>'Игнатьев Н'!I13</f>
        <v>0</v>
      </c>
      <c r="J11" s="68">
        <f>'Игнатьев Н'!J13</f>
        <v>0</v>
      </c>
      <c r="K11" s="68">
        <f>'Игнатьев Н'!K13</f>
        <v>4</v>
      </c>
      <c r="L11" s="101">
        <f>'Игнатьев Н'!L13</f>
        <v>3</v>
      </c>
      <c r="M11" s="126">
        <f>Вахов!H13</f>
        <v>59</v>
      </c>
      <c r="N11" s="127">
        <f>Вахов!I13</f>
        <v>0</v>
      </c>
      <c r="O11" s="127">
        <f>Вахов!J13</f>
        <v>10</v>
      </c>
      <c r="P11" s="127">
        <f>Вахов!K13</f>
        <v>3</v>
      </c>
      <c r="Q11" s="128">
        <f>Вахов!L13</f>
        <v>7</v>
      </c>
      <c r="R11" s="126">
        <f>'Скрипов Л'!H13</f>
        <v>64</v>
      </c>
      <c r="S11" s="127">
        <f>'Скрипов Л'!I13</f>
        <v>3</v>
      </c>
      <c r="T11" s="127">
        <f>'Скрипов Л'!J13</f>
        <v>12</v>
      </c>
      <c r="U11" s="127">
        <f>'Скрипов Л'!K13</f>
        <v>3</v>
      </c>
      <c r="V11" s="128">
        <f>'Скрипов Л'!L13</f>
        <v>3</v>
      </c>
      <c r="W11" s="69">
        <f>Гранин!H13</f>
        <v>64</v>
      </c>
      <c r="X11" s="68">
        <f>Гранин!I13</f>
        <v>0</v>
      </c>
      <c r="Y11" s="68">
        <f>Гранин!J13</f>
        <v>-7</v>
      </c>
      <c r="Z11" s="68">
        <f>Гранин!K13</f>
        <v>0</v>
      </c>
      <c r="AA11" s="101">
        <f>Гранин!L13</f>
        <v>5</v>
      </c>
      <c r="AB11" s="95">
        <f>Бабинцев!H13</f>
        <v>57</v>
      </c>
      <c r="AC11" s="68">
        <f>Бабинцев!I13</f>
        <v>0</v>
      </c>
      <c r="AD11" s="68">
        <f>Бабинцев!J13</f>
        <v>1</v>
      </c>
      <c r="AE11" s="68">
        <f>Бабинцев!K13</f>
        <v>1</v>
      </c>
      <c r="AF11" s="101">
        <f>Бабинцев!L13</f>
        <v>5</v>
      </c>
      <c r="AG11" s="126">
        <f>Илистанов!H13</f>
        <v>60</v>
      </c>
      <c r="AH11" s="127">
        <f>Илистанов!I13</f>
        <v>0</v>
      </c>
      <c r="AI11" s="127">
        <f>Илистанов!J13</f>
        <v>12</v>
      </c>
      <c r="AJ11" s="127">
        <f>Илистанов!K13</f>
        <v>4</v>
      </c>
      <c r="AK11" s="128">
        <f>Илистанов!L13</f>
        <v>7</v>
      </c>
      <c r="AL11" s="69">
        <f>(H11+M11+R11+AG11+W11+AB11)/6</f>
        <v>60.666666666666664</v>
      </c>
      <c r="AM11" s="68">
        <f>(I11+N11+S11+AH11+X11+AC11)/6</f>
        <v>0.5</v>
      </c>
      <c r="AN11" s="68">
        <f>(J11+O11+T11+Y11+AI11+AD11)/6</f>
        <v>4.666666666666667</v>
      </c>
      <c r="AO11" s="67">
        <f>(K11+P11+U11+AJ11+Z11+AE11)/6</f>
        <v>2.5</v>
      </c>
      <c r="AP11" s="96">
        <f>(L11+Q11+V11+AK11+AA11+AF11)/6</f>
        <v>5</v>
      </c>
    </row>
    <row r="12" spans="1:42" ht="37.5" customHeight="1">
      <c r="A12" s="75">
        <v>2</v>
      </c>
      <c r="B12" s="75" t="str">
        <f>справочная!B14</f>
        <v>Т/К "Дервиш"-ДЮСШ -28 рук. Хабирьянов Ф.Ф.</v>
      </c>
      <c r="C12" s="75" t="str">
        <f>справочная!C14</f>
        <v>Восточные Саяны Урик</v>
      </c>
      <c r="D12" s="88" t="str">
        <f>справочная!D14</f>
        <v>г.Уфа-г,Слюдянка-верховья р.Урик-Дикий Урик-Харажалгинский кань-Амбартагольские Щеки-уст р.Урик-р.Белая-г.Черемхово-г.Уфа</v>
      </c>
      <c r="E12" s="75">
        <f>справочная!E14</f>
        <v>5</v>
      </c>
      <c r="F12" s="75">
        <f>справочная!F14</f>
        <v>5</v>
      </c>
      <c r="G12" s="75" t="str">
        <f>справочная!G14</f>
        <v>09.08 - 22.08 2006</v>
      </c>
      <c r="H12" s="97">
        <f>'Игнатьев Н'!H14</f>
        <v>74</v>
      </c>
      <c r="I12" s="67">
        <f>'Игнатьев Н'!I14</f>
        <v>6</v>
      </c>
      <c r="J12" s="67">
        <f>'Игнатьев Н'!J14</f>
        <v>12</v>
      </c>
      <c r="K12" s="67">
        <f>'Игнатьев Н'!K14</f>
        <v>10</v>
      </c>
      <c r="L12" s="102">
        <f>'Игнатьев Н'!L14</f>
        <v>5</v>
      </c>
      <c r="M12" s="97">
        <f>Вахов!H14</f>
        <v>70</v>
      </c>
      <c r="N12" s="67">
        <f>Вахов!I14</f>
        <v>6</v>
      </c>
      <c r="O12" s="67">
        <f>Вахов!J14</f>
        <v>11</v>
      </c>
      <c r="P12" s="67">
        <f>Вахов!K14</f>
        <v>4</v>
      </c>
      <c r="Q12" s="98">
        <f>Вахов!L14</f>
        <v>0</v>
      </c>
      <c r="R12" s="97">
        <f>'Скрипов Л'!H14</f>
        <v>69</v>
      </c>
      <c r="S12" s="67">
        <f>'Скрипов Л'!I14</f>
        <v>2</v>
      </c>
      <c r="T12" s="67">
        <f>'Скрипов Л'!J14</f>
        <v>12</v>
      </c>
      <c r="U12" s="67">
        <f>'Скрипов Л'!K14</f>
        <v>3</v>
      </c>
      <c r="V12" s="98">
        <f>'Скрипов Л'!L14</f>
        <v>3</v>
      </c>
      <c r="W12" s="70">
        <f>Гранин!H14</f>
        <v>64</v>
      </c>
      <c r="X12" s="67">
        <f>Гранин!I14</f>
        <v>0</v>
      </c>
      <c r="Y12" s="67">
        <f>Гранин!J14</f>
        <v>12</v>
      </c>
      <c r="Z12" s="67">
        <f>Гранин!K14</f>
        <v>3</v>
      </c>
      <c r="AA12" s="102">
        <f>Гранин!L14</f>
        <v>7</v>
      </c>
      <c r="AB12" s="97">
        <f>Бабинцев!H14</f>
        <v>59</v>
      </c>
      <c r="AC12" s="67">
        <f>Бабинцев!I14</f>
        <v>0</v>
      </c>
      <c r="AD12" s="67">
        <f>Бабинцев!J14</f>
        <v>1</v>
      </c>
      <c r="AE12" s="67">
        <f>Бабинцев!K14</f>
        <v>2</v>
      </c>
      <c r="AF12" s="102">
        <f>Бабинцев!L14</f>
        <v>2</v>
      </c>
      <c r="AG12" s="97">
        <f>Илистанов!H14</f>
        <v>65</v>
      </c>
      <c r="AH12" s="67">
        <f>Илистанов!I14</f>
        <v>0</v>
      </c>
      <c r="AI12" s="67">
        <f>Илистанов!J14</f>
        <v>-10</v>
      </c>
      <c r="AJ12" s="67">
        <f>Илистанов!K14</f>
        <v>4</v>
      </c>
      <c r="AK12" s="98">
        <f>Илистанов!L14</f>
        <v>7</v>
      </c>
      <c r="AL12" s="69">
        <f aca="true" t="shared" si="0" ref="AL12:AL18">(H12+M12+R12+AG12+W12+AB12)/6</f>
        <v>66.83333333333333</v>
      </c>
      <c r="AM12" s="68">
        <f aca="true" t="shared" si="1" ref="AM12:AM18">(I12+N12+S12+AH12+X12+AC12)/6</f>
        <v>2.3333333333333335</v>
      </c>
      <c r="AN12" s="68">
        <f aca="true" t="shared" si="2" ref="AN12:AN18">(J12+O12+T12+Y12+AI12+AD12)/6</f>
        <v>6.333333333333333</v>
      </c>
      <c r="AO12" s="67">
        <f aca="true" t="shared" si="3" ref="AO12:AO18">(K12+P12+U12+AJ12+Z12+AE12)/6</f>
        <v>4.333333333333333</v>
      </c>
      <c r="AP12" s="96">
        <f aca="true" t="shared" si="4" ref="AP12:AP18">(L12+Q12+V12+AK12+AA12+AF12)/6</f>
        <v>4</v>
      </c>
    </row>
    <row r="13" spans="1:42" ht="57.75" customHeight="1">
      <c r="A13" s="75">
        <v>3</v>
      </c>
      <c r="B13" s="75" t="str">
        <f>справочная!B15</f>
        <v>Ханты-Мансийская окр. Федерация самост туризма г. Нижневартовск рук. Клетнева А.А.</v>
      </c>
      <c r="C13" s="75" t="str">
        <f>справочная!C15</f>
        <v>Восточные Саяны</v>
      </c>
      <c r="D13" s="88" t="str">
        <f>справочная!D15</f>
        <v>г.Нижневартовск-г. Слюдянка - р. Харагун-р.пер. Телеграфный-руч.Казарменный-р. Б. Уругудей-р.Зун-Мурин-п. Мурино- г. Слюдянка -ГМС-пер. Чертовы ворота-р.Спусковая р. Утулик- оз Байкал- п. Утулик -г. Слюдянка -г. Нижневартовск,Нягань, Урай </v>
      </c>
      <c r="E13" s="75">
        <f>справочная!E15</f>
        <v>5</v>
      </c>
      <c r="F13" s="75">
        <f>справочная!F15</f>
        <v>5</v>
      </c>
      <c r="G13" s="75" t="str">
        <f>справочная!G15</f>
        <v>23.07-25.08 2006</v>
      </c>
      <c r="H13" s="97">
        <f>'Игнатьев Н'!H15</f>
        <v>70</v>
      </c>
      <c r="I13" s="67">
        <f>'Игнатьев Н'!I15</f>
        <v>0</v>
      </c>
      <c r="J13" s="67">
        <f>'Игнатьев Н'!J15</f>
        <v>10</v>
      </c>
      <c r="K13" s="67">
        <f>'Игнатьев Н'!K15</f>
        <v>7</v>
      </c>
      <c r="L13" s="102">
        <f>'Игнатьев Н'!L15</f>
        <v>5</v>
      </c>
      <c r="M13" s="97">
        <f>Вахов!H15</f>
        <v>60</v>
      </c>
      <c r="N13" s="67">
        <f>Вахов!I15</f>
        <v>5</v>
      </c>
      <c r="O13" s="67">
        <f>Вахов!J15</f>
        <v>8</v>
      </c>
      <c r="P13" s="67">
        <f>Вахов!K15</f>
        <v>3</v>
      </c>
      <c r="Q13" s="98">
        <f>Вахов!L15</f>
        <v>7</v>
      </c>
      <c r="R13" s="97">
        <f>'Скрипов Л'!H15</f>
        <v>64</v>
      </c>
      <c r="S13" s="67">
        <f>'Скрипов Л'!I15</f>
        <v>2</v>
      </c>
      <c r="T13" s="67">
        <f>'Скрипов Л'!J15</f>
        <v>12</v>
      </c>
      <c r="U13" s="67">
        <f>'Скрипов Л'!K15</f>
        <v>3</v>
      </c>
      <c r="V13" s="98">
        <f>'Скрипов Л'!L15</f>
        <v>3</v>
      </c>
      <c r="W13" s="70">
        <f>Гранин!H15</f>
        <v>58</v>
      </c>
      <c r="X13" s="67">
        <f>Гранин!I15</f>
        <v>0</v>
      </c>
      <c r="Y13" s="67">
        <f>Гранин!J15</f>
        <v>9</v>
      </c>
      <c r="Z13" s="67">
        <f>Гранин!K15</f>
        <v>0</v>
      </c>
      <c r="AA13" s="102">
        <f>Гранин!L15</f>
        <v>4</v>
      </c>
      <c r="AB13" s="97">
        <f>Бабинцев!H15</f>
        <v>59</v>
      </c>
      <c r="AC13" s="67">
        <f>Бабинцев!I15</f>
        <v>0</v>
      </c>
      <c r="AD13" s="67">
        <f>Бабинцев!J15</f>
        <v>5</v>
      </c>
      <c r="AE13" s="67">
        <f>Бабинцев!K15</f>
        <v>5</v>
      </c>
      <c r="AF13" s="102">
        <f>Бабинцев!L15</f>
        <v>5</v>
      </c>
      <c r="AG13" s="97">
        <f>Илистанов!H15</f>
        <v>64</v>
      </c>
      <c r="AH13" s="67">
        <f>Илистанов!I15</f>
        <v>7</v>
      </c>
      <c r="AI13" s="67">
        <f>Илистанов!J15</f>
        <v>6</v>
      </c>
      <c r="AJ13" s="67">
        <f>Илистанов!K15</f>
        <v>4</v>
      </c>
      <c r="AK13" s="98">
        <f>Илистанов!L15</f>
        <v>5</v>
      </c>
      <c r="AL13" s="69">
        <f t="shared" si="0"/>
        <v>62.5</v>
      </c>
      <c r="AM13" s="68">
        <f t="shared" si="1"/>
        <v>2.3333333333333335</v>
      </c>
      <c r="AN13" s="68">
        <f t="shared" si="2"/>
        <v>8.333333333333334</v>
      </c>
      <c r="AO13" s="67">
        <f t="shared" si="3"/>
        <v>3.6666666666666665</v>
      </c>
      <c r="AP13" s="96">
        <f t="shared" si="4"/>
        <v>4.833333333333333</v>
      </c>
    </row>
    <row r="14" spans="1:42" ht="30.75" customHeight="1">
      <c r="A14" s="75">
        <v>4</v>
      </c>
      <c r="B14" s="75" t="str">
        <f>справочная!B16</f>
        <v>Т/К "Дервиш"-ДЮСШ -28 рук. Хабирьянов Ф.Ф.</v>
      </c>
      <c r="C14" s="75" t="str">
        <f>справочная!C16</f>
        <v>Восточные Саяны</v>
      </c>
      <c r="D14" s="88" t="str">
        <f>справочная!D16</f>
        <v>г. Уфа-ст. Слюдянка-п. Орлик-пер.Жойган-Дабан-ист. Жойган-рад. п. Хутел- оз Олон-Нур- сплав р. Жом-Болок- р. Ока-п.Вехнеокинский-ст. Зима-г. Уфа</v>
      </c>
      <c r="E14" s="75">
        <f>справочная!E16</f>
        <v>5</v>
      </c>
      <c r="F14" s="75">
        <f>справочная!F16</f>
        <v>5</v>
      </c>
      <c r="G14" s="75" t="str">
        <f>справочная!G16</f>
        <v>22.07-13.08 2005</v>
      </c>
      <c r="H14" s="97">
        <f>'Игнатьев Н'!H16</f>
        <v>60</v>
      </c>
      <c r="I14" s="67">
        <f>'Игнатьев Н'!I16</f>
        <v>0</v>
      </c>
      <c r="J14" s="67">
        <f>'Игнатьев Н'!J16</f>
        <v>10</v>
      </c>
      <c r="K14" s="67">
        <f>'Игнатьев Н'!K16</f>
        <v>5</v>
      </c>
      <c r="L14" s="102">
        <f>'Игнатьев Н'!L16</f>
        <v>3</v>
      </c>
      <c r="M14" s="97">
        <f>Вахов!H16</f>
        <v>57</v>
      </c>
      <c r="N14" s="67">
        <f>Вахов!I16</f>
        <v>0</v>
      </c>
      <c r="O14" s="67">
        <f>Вахов!J16</f>
        <v>8</v>
      </c>
      <c r="P14" s="67">
        <f>Вахов!K16</f>
        <v>1</v>
      </c>
      <c r="Q14" s="98">
        <f>Вахов!L16</f>
        <v>6</v>
      </c>
      <c r="R14" s="97">
        <f>'Скрипов Л'!H16</f>
        <v>64</v>
      </c>
      <c r="S14" s="67">
        <f>'Скрипов Л'!I16</f>
        <v>4</v>
      </c>
      <c r="T14" s="67">
        <f>'Скрипов Л'!J16</f>
        <v>12</v>
      </c>
      <c r="U14" s="67">
        <f>'Скрипов Л'!K16</f>
        <v>3</v>
      </c>
      <c r="V14" s="98">
        <f>'Скрипов Л'!L16</f>
        <v>5</v>
      </c>
      <c r="W14" s="70">
        <f>Гранин!H16</f>
        <v>64</v>
      </c>
      <c r="X14" s="67">
        <f>Гранин!I16</f>
        <v>0</v>
      </c>
      <c r="Y14" s="67">
        <f>Гранин!J16</f>
        <v>12</v>
      </c>
      <c r="Z14" s="67">
        <f>Гранин!K16</f>
        <v>0</v>
      </c>
      <c r="AA14" s="102">
        <f>Гранин!L16</f>
        <v>7</v>
      </c>
      <c r="AB14" s="97">
        <f>Бабинцев!H16</f>
        <v>57</v>
      </c>
      <c r="AC14" s="67">
        <f>Бабинцев!I16</f>
        <v>0</v>
      </c>
      <c r="AD14" s="67">
        <f>Бабинцев!J16</f>
        <v>1</v>
      </c>
      <c r="AE14" s="67">
        <f>Бабинцев!K16</f>
        <v>1</v>
      </c>
      <c r="AF14" s="102">
        <f>Бабинцев!L16</f>
        <v>4</v>
      </c>
      <c r="AG14" s="97">
        <f>Илистанов!H16</f>
        <v>60</v>
      </c>
      <c r="AH14" s="67">
        <f>Илистанов!I16</f>
        <v>0</v>
      </c>
      <c r="AI14" s="67">
        <f>Илистанов!J16</f>
        <v>12</v>
      </c>
      <c r="AJ14" s="67">
        <f>Илистанов!K16</f>
        <v>4</v>
      </c>
      <c r="AK14" s="98">
        <f>Илистанов!L16</f>
        <v>5</v>
      </c>
      <c r="AL14" s="69">
        <f t="shared" si="0"/>
        <v>60.333333333333336</v>
      </c>
      <c r="AM14" s="68">
        <f t="shared" si="1"/>
        <v>0.6666666666666666</v>
      </c>
      <c r="AN14" s="68">
        <f t="shared" si="2"/>
        <v>9.166666666666666</v>
      </c>
      <c r="AO14" s="67">
        <f t="shared" si="3"/>
        <v>2.3333333333333335</v>
      </c>
      <c r="AP14" s="96">
        <f t="shared" si="4"/>
        <v>5</v>
      </c>
    </row>
    <row r="15" spans="1:42" ht="39.75" customHeight="1">
      <c r="A15" s="75">
        <v>5</v>
      </c>
      <c r="B15" s="75" t="str">
        <f>справочная!B17</f>
        <v>Сборная ТСК Команда "Легион" г. Уфа рук. Мельникова Г.А.</v>
      </c>
      <c r="C15" s="75" t="str">
        <f>справочная!C17</f>
        <v>Восточные Саяны</v>
      </c>
      <c r="D15" s="88" t="str">
        <f>справочная!D17</f>
        <v>г. Уфа-ст. Слюдянка-п. Орлик-пер.Чойган-Дабан-ист. -сплав   р.Кок-Хем - пеш пер. до начала 3 каньона р. Айлыг-сплав р. Айлыг-р. Бий-Хем-г. Кызыл-г. Абакан-г. Красноярск-г.Новосибирск-г.Уфа</v>
      </c>
      <c r="E15" s="75">
        <f>справочная!E17</f>
        <v>5</v>
      </c>
      <c r="F15" s="75">
        <f>справочная!F17</f>
        <v>5</v>
      </c>
      <c r="G15" s="75" t="str">
        <f>справочная!G17</f>
        <v>29.07-26.08 2006</v>
      </c>
      <c r="H15" s="97">
        <f>'Игнатьев Н'!H17</f>
        <v>75</v>
      </c>
      <c r="I15" s="67">
        <f>'Игнатьев Н'!I17</f>
        <v>6</v>
      </c>
      <c r="J15" s="67">
        <f>'Игнатьев Н'!J17</f>
        <v>12</v>
      </c>
      <c r="K15" s="67">
        <f>'Игнатьев Н'!K17</f>
        <v>11</v>
      </c>
      <c r="L15" s="102">
        <f>'Игнатьев Н'!L17</f>
        <v>5</v>
      </c>
      <c r="M15" s="97">
        <f>Вахов!H17</f>
        <v>75</v>
      </c>
      <c r="N15" s="67">
        <f>Вахов!I17</f>
        <v>8</v>
      </c>
      <c r="O15" s="67">
        <f>Вахов!J17</f>
        <v>12</v>
      </c>
      <c r="P15" s="67">
        <f>Вахов!K17</f>
        <v>9</v>
      </c>
      <c r="Q15" s="98">
        <f>Вахов!L17</f>
        <v>8</v>
      </c>
      <c r="R15" s="97">
        <f>'Скрипов Л'!H17</f>
        <v>74</v>
      </c>
      <c r="S15" s="67">
        <f>'Скрипов Л'!I17</f>
        <v>9</v>
      </c>
      <c r="T15" s="67">
        <f>'Скрипов Л'!J17</f>
        <v>12</v>
      </c>
      <c r="U15" s="67">
        <f>'Скрипов Л'!K17</f>
        <v>6</v>
      </c>
      <c r="V15" s="98">
        <f>'Скрипов Л'!L17</f>
        <v>6</v>
      </c>
      <c r="W15" s="70">
        <f>Гранин!H17</f>
        <v>80</v>
      </c>
      <c r="X15" s="67">
        <f>Гранин!I17</f>
        <v>16</v>
      </c>
      <c r="Y15" s="67">
        <f>Гранин!J17</f>
        <v>12</v>
      </c>
      <c r="Z15" s="67">
        <f>Гранин!K17</f>
        <v>14</v>
      </c>
      <c r="AA15" s="102">
        <f>Гранин!L17</f>
        <v>8</v>
      </c>
      <c r="AB15" s="97">
        <f>Бабинцев!H17</f>
        <v>74</v>
      </c>
      <c r="AC15" s="67">
        <f>Бабинцев!I17</f>
        <v>7</v>
      </c>
      <c r="AD15" s="67">
        <f>Бабинцев!J17</f>
        <v>-5</v>
      </c>
      <c r="AE15" s="67">
        <f>Бабинцев!K17</f>
        <v>7</v>
      </c>
      <c r="AF15" s="102">
        <f>Бабинцев!L17</f>
        <v>5</v>
      </c>
      <c r="AG15" s="97">
        <f>Илистанов!H17</f>
        <v>74</v>
      </c>
      <c r="AH15" s="67">
        <f>Илистанов!I17</f>
        <v>9</v>
      </c>
      <c r="AI15" s="67">
        <f>Илистанов!J17</f>
        <v>-5</v>
      </c>
      <c r="AJ15" s="67">
        <f>Илистанов!K17</f>
        <v>5</v>
      </c>
      <c r="AK15" s="98">
        <f>Илистанов!L17</f>
        <v>7</v>
      </c>
      <c r="AL15" s="69">
        <f t="shared" si="0"/>
        <v>75.33333333333333</v>
      </c>
      <c r="AM15" s="68">
        <f t="shared" si="1"/>
        <v>9.166666666666666</v>
      </c>
      <c r="AN15" s="68">
        <f t="shared" si="2"/>
        <v>6.333333333333333</v>
      </c>
      <c r="AO15" s="67">
        <f t="shared" si="3"/>
        <v>8.666666666666666</v>
      </c>
      <c r="AP15" s="96">
        <f t="shared" si="4"/>
        <v>6.5</v>
      </c>
    </row>
    <row r="16" spans="1:42" ht="22.5">
      <c r="A16" s="75">
        <v>6</v>
      </c>
      <c r="B16" s="75" t="str">
        <f>справочная!B18</f>
        <v> Т/к  "Каскад"г. Уфа рук. Моисеева О.В.</v>
      </c>
      <c r="C16" s="75" t="str">
        <f>справочная!C18</f>
        <v>Тянь-Шань</v>
      </c>
      <c r="D16" s="88" t="str">
        <f>справочная!D18</f>
        <v>р.р.М. Нарын-Чонг-кемин</v>
      </c>
      <c r="E16" s="75">
        <f>справочная!E18</f>
        <v>5</v>
      </c>
      <c r="F16" s="75">
        <f>справочная!F18</f>
        <v>5</v>
      </c>
      <c r="G16" s="75" t="str">
        <f>справочная!G18</f>
        <v>04.09-20.09 2006</v>
      </c>
      <c r="H16" s="97">
        <f>'Игнатьев Н'!H18</f>
        <v>76</v>
      </c>
      <c r="I16" s="67">
        <f>'Игнатьев Н'!I18</f>
        <v>6</v>
      </c>
      <c r="J16" s="67">
        <f>'Игнатьев Н'!J18</f>
        <v>0</v>
      </c>
      <c r="K16" s="67">
        <f>'Игнатьев Н'!K18</f>
        <v>9</v>
      </c>
      <c r="L16" s="102">
        <f>'Игнатьев Н'!L18</f>
        <v>5</v>
      </c>
      <c r="M16" s="97">
        <f>Вахов!H18</f>
        <v>79</v>
      </c>
      <c r="N16" s="67">
        <f>Вахов!I18</f>
        <v>9</v>
      </c>
      <c r="O16" s="67">
        <f>Вахов!J18</f>
        <v>0</v>
      </c>
      <c r="P16" s="67">
        <f>Вахов!K18</f>
        <v>7</v>
      </c>
      <c r="Q16" s="98">
        <f>Вахов!L18</f>
        <v>7</v>
      </c>
      <c r="R16" s="97">
        <f>'Скрипов Л'!H18</f>
        <v>79</v>
      </c>
      <c r="S16" s="67">
        <f>'Скрипов Л'!I18</f>
        <v>7</v>
      </c>
      <c r="T16" s="67">
        <f>'Скрипов Л'!J18</f>
        <v>8</v>
      </c>
      <c r="U16" s="67">
        <f>'Скрипов Л'!K18</f>
        <v>6</v>
      </c>
      <c r="V16" s="98">
        <f>'Скрипов Л'!L18</f>
        <v>3</v>
      </c>
      <c r="W16" s="70">
        <f>Гранин!H18</f>
        <v>79</v>
      </c>
      <c r="X16" s="67">
        <f>Гранин!I18</f>
        <v>0</v>
      </c>
      <c r="Y16" s="67">
        <f>Гранин!J18</f>
        <v>-7</v>
      </c>
      <c r="Z16" s="67">
        <f>Гранин!K18</f>
        <v>0</v>
      </c>
      <c r="AA16" s="102">
        <f>Гранин!L18</f>
        <v>6</v>
      </c>
      <c r="AB16" s="97">
        <f>Бабинцев!H18</f>
        <v>69</v>
      </c>
      <c r="AC16" s="67">
        <f>Бабинцев!I18</f>
        <v>0</v>
      </c>
      <c r="AD16" s="67">
        <f>Бабинцев!J18</f>
        <v>6</v>
      </c>
      <c r="AE16" s="67">
        <f>Бабинцев!K18</f>
        <v>0</v>
      </c>
      <c r="AF16" s="102">
        <f>Бабинцев!L18</f>
        <v>5</v>
      </c>
      <c r="AG16" s="97">
        <f>Илистанов!H18</f>
        <v>75</v>
      </c>
      <c r="AH16" s="67">
        <f>Илистанов!I18</f>
        <v>0</v>
      </c>
      <c r="AI16" s="67">
        <f>Илистанов!J18</f>
        <v>-14</v>
      </c>
      <c r="AJ16" s="67">
        <f>Илистанов!K18</f>
        <v>5</v>
      </c>
      <c r="AK16" s="98">
        <f>Илистанов!L18</f>
        <v>7</v>
      </c>
      <c r="AL16" s="69">
        <f t="shared" si="0"/>
        <v>76.16666666666667</v>
      </c>
      <c r="AM16" s="68">
        <f t="shared" si="1"/>
        <v>3.6666666666666665</v>
      </c>
      <c r="AN16" s="68">
        <f t="shared" si="2"/>
        <v>-1.1666666666666667</v>
      </c>
      <c r="AO16" s="67">
        <f t="shared" si="3"/>
        <v>4.5</v>
      </c>
      <c r="AP16" s="96">
        <f t="shared" si="4"/>
        <v>5.5</v>
      </c>
    </row>
    <row r="17" spans="1:42" ht="56.25">
      <c r="A17" s="75">
        <v>7</v>
      </c>
      <c r="B17" s="75" t="str">
        <f>справочная!B19</f>
        <v>г.Новоуральск рук. Лебедев И.Л.</v>
      </c>
      <c r="C17" s="75" t="str">
        <f>справочная!C19</f>
        <v>Алтай</v>
      </c>
      <c r="D17" s="88" t="str">
        <f>справочная!D19</f>
        <v>г.Новоуральск- п.Акташ- разруш. Платина - р.р.Чуя (обнос Можойского каскада) -р. Китой - п.Иня-г. Новоуральск</v>
      </c>
      <c r="E17" s="75">
        <f>справочная!E19</f>
        <v>5</v>
      </c>
      <c r="F17" s="75">
        <f>справочная!F19</f>
        <v>5</v>
      </c>
      <c r="G17" s="75" t="str">
        <f>справочная!G19</f>
        <v>02.08-22.08 2006</v>
      </c>
      <c r="H17" s="97">
        <f>'Игнатьев Н'!H19</f>
        <v>55</v>
      </c>
      <c r="I17" s="67">
        <f>'Игнатьев Н'!I19</f>
        <v>0</v>
      </c>
      <c r="J17" s="67">
        <f>'Игнатьев Н'!J19</f>
        <v>5</v>
      </c>
      <c r="K17" s="67">
        <f>'Игнатьев Н'!K19</f>
        <v>5</v>
      </c>
      <c r="L17" s="102">
        <f>'Игнатьев Н'!L19</f>
        <v>2</v>
      </c>
      <c r="M17" s="97">
        <f>Вахов!H19</f>
        <v>57</v>
      </c>
      <c r="N17" s="67">
        <f>Вахов!I19</f>
        <v>0</v>
      </c>
      <c r="O17" s="67">
        <f>Вахов!J19</f>
        <v>0</v>
      </c>
      <c r="P17" s="67">
        <f>Вахов!K19</f>
        <v>1</v>
      </c>
      <c r="Q17" s="98">
        <f>Вахов!L19</f>
        <v>5</v>
      </c>
      <c r="R17" s="97">
        <f>'Скрипов Л'!H19</f>
        <v>57</v>
      </c>
      <c r="S17" s="67">
        <f>'Скрипов Л'!I19</f>
        <v>0</v>
      </c>
      <c r="T17" s="67">
        <f>'Скрипов Л'!J19</f>
        <v>0</v>
      </c>
      <c r="U17" s="67">
        <f>'Скрипов Л'!K19</f>
        <v>1</v>
      </c>
      <c r="V17" s="98">
        <f>'Скрипов Л'!L19</f>
        <v>6</v>
      </c>
      <c r="W17" s="70">
        <f>Гранин!H19</f>
        <v>58</v>
      </c>
      <c r="X17" s="67">
        <f>Гранин!I19</f>
        <v>0</v>
      </c>
      <c r="Y17" s="67">
        <f>Гранин!J19</f>
        <v>5</v>
      </c>
      <c r="Z17" s="67">
        <f>Гранин!K19</f>
        <v>5</v>
      </c>
      <c r="AA17" s="102">
        <f>Гранин!L19</f>
        <v>5</v>
      </c>
      <c r="AB17" s="97">
        <f>Бабинцев!H19</f>
        <v>59</v>
      </c>
      <c r="AC17" s="67">
        <f>Бабинцев!I19</f>
        <v>0</v>
      </c>
      <c r="AD17" s="67">
        <f>Бабинцев!J19</f>
        <v>2</v>
      </c>
      <c r="AE17" s="67">
        <f>Бабинцев!K19</f>
        <v>0</v>
      </c>
      <c r="AF17" s="102">
        <f>Бабинцев!L19</f>
        <v>0</v>
      </c>
      <c r="AG17" s="97">
        <f>Илистанов!H19</f>
        <v>59</v>
      </c>
      <c r="AH17" s="67">
        <f>Илистанов!I18</f>
        <v>0</v>
      </c>
      <c r="AI17" s="67">
        <f>Илистанов!J19</f>
        <v>3</v>
      </c>
      <c r="AJ17" s="67">
        <f>Илистанов!K19</f>
        <v>0</v>
      </c>
      <c r="AK17" s="98">
        <f>Илистанов!L19</f>
        <v>0</v>
      </c>
      <c r="AL17" s="69">
        <f t="shared" si="0"/>
        <v>57.5</v>
      </c>
      <c r="AM17" s="68">
        <f t="shared" si="1"/>
        <v>0</v>
      </c>
      <c r="AN17" s="68">
        <f t="shared" si="2"/>
        <v>2.5</v>
      </c>
      <c r="AO17" s="67">
        <f t="shared" si="3"/>
        <v>2</v>
      </c>
      <c r="AP17" s="96">
        <f t="shared" si="4"/>
        <v>3</v>
      </c>
    </row>
    <row r="18" spans="1:42" ht="57" thickBot="1">
      <c r="A18" s="75">
        <v>8</v>
      </c>
      <c r="B18" s="75" t="str">
        <f>справочная!B20</f>
        <v>Екатеринбург рук. Чернякин М.М.</v>
      </c>
      <c r="C18" s="75" t="str">
        <f>справочная!C20</f>
        <v>Восточные Саяны</v>
      </c>
      <c r="D18" s="88" t="str">
        <f>справочная!D20</f>
        <v>г.Екатеринбург- п. Слюдянка- р.Китой (обнос Верх.Щек и пор. "Водопада")- п.Раздольное- г.Екатеринбург</v>
      </c>
      <c r="E18" s="75">
        <f>справочная!E20</f>
        <v>5</v>
      </c>
      <c r="F18" s="75">
        <f>справочная!F20</f>
        <v>5</v>
      </c>
      <c r="G18" s="75" t="str">
        <f>справочная!G20</f>
        <v>05.08-30.08.2006</v>
      </c>
      <c r="H18" s="97">
        <f>'Игнатьев Н'!H20</f>
        <v>55</v>
      </c>
      <c r="I18" s="67">
        <f>'Игнатьев Н'!I20</f>
        <v>0</v>
      </c>
      <c r="J18" s="67">
        <f>'Игнатьев Н'!J20</f>
        <v>4</v>
      </c>
      <c r="K18" s="67">
        <f>'Игнатьев Н'!K20</f>
        <v>4</v>
      </c>
      <c r="L18" s="102">
        <f>'Игнатьев Н'!L20</f>
        <v>2</v>
      </c>
      <c r="M18" s="97">
        <f>Вахов!H20</f>
        <v>57</v>
      </c>
      <c r="N18" s="67">
        <f>Вахов!I20</f>
        <v>0</v>
      </c>
      <c r="O18" s="67">
        <f>Вахов!J20</f>
        <v>0</v>
      </c>
      <c r="P18" s="67">
        <f>Вахов!K20</f>
        <v>1</v>
      </c>
      <c r="Q18" s="98">
        <f>Вахов!L20</f>
        <v>4</v>
      </c>
      <c r="R18" s="97">
        <f>'Скрипов Л'!H20</f>
        <v>57</v>
      </c>
      <c r="S18" s="67">
        <f>'Скрипов Л'!I20</f>
        <v>0</v>
      </c>
      <c r="T18" s="67">
        <f>'Скрипов Л'!J20</f>
        <v>0</v>
      </c>
      <c r="U18" s="67">
        <f>'Скрипов Л'!K20</f>
        <v>0</v>
      </c>
      <c r="V18" s="98">
        <f>'Скрипов Л'!L20</f>
        <v>4</v>
      </c>
      <c r="W18" s="70">
        <f>Гранин!H20</f>
        <v>55</v>
      </c>
      <c r="X18" s="67">
        <f>Гранин!I20</f>
        <v>0</v>
      </c>
      <c r="Y18" s="67">
        <f>Гранин!J20</f>
        <v>4</v>
      </c>
      <c r="Z18" s="67">
        <f>Гранин!K20</f>
        <v>4</v>
      </c>
      <c r="AA18" s="102">
        <f>Гранин!L20</f>
        <v>3</v>
      </c>
      <c r="AB18" s="97">
        <f>Бабинцев!H20</f>
        <v>66</v>
      </c>
      <c r="AC18" s="67">
        <f>Бабинцев!I20</f>
        <v>0</v>
      </c>
      <c r="AD18" s="67">
        <f>Бабинцев!J20</f>
        <v>2</v>
      </c>
      <c r="AE18" s="67">
        <f>Бабинцев!K20</f>
        <v>0</v>
      </c>
      <c r="AF18" s="102">
        <f>Бабинцев!L20</f>
        <v>0</v>
      </c>
      <c r="AG18" s="137">
        <f>Илистанов!H20</f>
        <v>59</v>
      </c>
      <c r="AH18" s="138">
        <f>Илистанов!I20</f>
        <v>0</v>
      </c>
      <c r="AI18" s="138">
        <f>Илистанов!J20</f>
        <v>2</v>
      </c>
      <c r="AJ18" s="138">
        <f>Илистанов!K20</f>
        <v>0</v>
      </c>
      <c r="AK18" s="139">
        <f>Илистанов!L20</f>
        <v>0</v>
      </c>
      <c r="AL18" s="69">
        <f t="shared" si="0"/>
        <v>58.166666666666664</v>
      </c>
      <c r="AM18" s="68">
        <f t="shared" si="1"/>
        <v>0</v>
      </c>
      <c r="AN18" s="68">
        <f t="shared" si="2"/>
        <v>2</v>
      </c>
      <c r="AO18" s="67">
        <f t="shared" si="3"/>
        <v>1.5</v>
      </c>
      <c r="AP18" s="96">
        <f t="shared" si="4"/>
        <v>2.1666666666666665</v>
      </c>
    </row>
    <row r="19" spans="2:192" s="13" customFormat="1" ht="16.5">
      <c r="B19" s="19" t="s">
        <v>39</v>
      </c>
      <c r="C19" s="190" t="s">
        <v>138</v>
      </c>
      <c r="D19" s="190"/>
      <c r="E19" s="190"/>
      <c r="F19" s="190"/>
      <c r="G19" s="27" t="s">
        <v>129</v>
      </c>
      <c r="H19" s="147"/>
      <c r="I19" s="148"/>
      <c r="J19" s="24"/>
      <c r="K19" s="19"/>
      <c r="L19" s="24"/>
      <c r="N19" s="144"/>
      <c r="P19" s="24"/>
      <c r="Q19" s="144"/>
      <c r="R19" s="24"/>
      <c r="S19" s="24"/>
      <c r="T19" s="19" t="s">
        <v>40</v>
      </c>
      <c r="V19" s="24"/>
      <c r="W19" s="24"/>
      <c r="X19" s="24"/>
      <c r="Z19" s="24"/>
      <c r="AA19" s="144" t="s">
        <v>152</v>
      </c>
      <c r="AB19" s="14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J19" s="25"/>
    </row>
    <row r="20" spans="2:192" s="13" customFormat="1" ht="21.75" customHeight="1">
      <c r="B20" s="26"/>
      <c r="C20" s="191" t="s">
        <v>137</v>
      </c>
      <c r="D20" s="191"/>
      <c r="E20" s="191"/>
      <c r="F20" s="191"/>
      <c r="G20" s="27" t="s">
        <v>129</v>
      </c>
      <c r="H20" s="149"/>
      <c r="I20" s="149"/>
      <c r="J20" s="24"/>
      <c r="L20" s="24"/>
      <c r="M20" s="141"/>
      <c r="N20" s="141"/>
      <c r="O20" s="24"/>
      <c r="P20" s="24"/>
      <c r="Q20" s="24"/>
      <c r="R20" s="24"/>
      <c r="S20" s="24"/>
      <c r="T20" s="24"/>
      <c r="U20" s="24"/>
      <c r="V20" s="24"/>
      <c r="W20" s="24"/>
      <c r="X20" s="24"/>
      <c r="Z20" s="24"/>
      <c r="AA20" s="141"/>
      <c r="AB20" s="141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J20" s="25"/>
    </row>
    <row r="21" spans="3:192" s="13" customFormat="1" ht="29.25" customHeight="1">
      <c r="C21" s="189" t="s">
        <v>139</v>
      </c>
      <c r="D21" s="189"/>
      <c r="E21" s="189"/>
      <c r="F21" s="189"/>
      <c r="G21" s="145" t="s">
        <v>130</v>
      </c>
      <c r="H21" s="19"/>
      <c r="K21" s="25"/>
      <c r="N21" s="143"/>
      <c r="Q21" s="143"/>
      <c r="T21" s="25" t="s">
        <v>41</v>
      </c>
      <c r="AA21" s="143" t="s">
        <v>151</v>
      </c>
      <c r="AB21" s="143"/>
      <c r="GH21" s="28"/>
      <c r="GJ21" s="25"/>
    </row>
    <row r="22" spans="3:192" s="13" customFormat="1" ht="28.5" customHeight="1">
      <c r="C22" s="189" t="s">
        <v>140</v>
      </c>
      <c r="D22" s="189"/>
      <c r="E22" s="189"/>
      <c r="F22" s="189"/>
      <c r="G22" s="27" t="s">
        <v>130</v>
      </c>
      <c r="H22" s="19"/>
      <c r="K22" s="25"/>
      <c r="P22" s="24"/>
      <c r="R22" s="24"/>
      <c r="S22" s="24"/>
      <c r="T22" s="24"/>
      <c r="U22" s="24"/>
      <c r="V22" s="24"/>
      <c r="W22" s="24"/>
      <c r="X22" s="24"/>
      <c r="Y22" s="25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19"/>
      <c r="GD22" s="33"/>
      <c r="GJ22" s="25"/>
    </row>
    <row r="23" spans="1:29" ht="49.5" customHeight="1">
      <c r="A23" s="4"/>
      <c r="B23" s="13"/>
      <c r="C23" s="189" t="s">
        <v>141</v>
      </c>
      <c r="D23" s="189"/>
      <c r="E23" s="189"/>
      <c r="F23" s="189"/>
      <c r="G23" s="145" t="s">
        <v>129</v>
      </c>
      <c r="H23" s="13"/>
      <c r="I23" s="13"/>
      <c r="J23" s="13"/>
      <c r="K23" s="13"/>
      <c r="L23" s="13"/>
      <c r="M23" s="13"/>
      <c r="N23" s="13"/>
      <c r="O23" s="13"/>
      <c r="Y23" s="13"/>
      <c r="Z23" s="13"/>
      <c r="AA23" s="13"/>
      <c r="AB23" s="13"/>
      <c r="AC23" s="13"/>
    </row>
    <row r="24" spans="3:29" ht="16.5">
      <c r="C24" s="217" t="s">
        <v>153</v>
      </c>
      <c r="D24" s="217"/>
      <c r="E24" s="217"/>
      <c r="F24" s="217"/>
      <c r="G24" s="141" t="s">
        <v>129</v>
      </c>
      <c r="H24" s="24"/>
      <c r="I24" s="24"/>
      <c r="J24" s="24"/>
      <c r="K24" s="25"/>
      <c r="L24" s="24"/>
      <c r="M24" s="24"/>
      <c r="N24" s="24"/>
      <c r="O24" s="24"/>
      <c r="T24" s="162" t="s">
        <v>150</v>
      </c>
      <c r="V24" s="162"/>
      <c r="W24" s="162"/>
      <c r="AB24" s="143" t="s">
        <v>154</v>
      </c>
      <c r="AC24" s="13"/>
    </row>
    <row r="25" spans="1:29" ht="31.5">
      <c r="A25" s="8"/>
      <c r="B25" s="22" t="s">
        <v>45</v>
      </c>
      <c r="C25" s="143" t="s">
        <v>155</v>
      </c>
      <c r="D25" s="143"/>
      <c r="E25" s="143"/>
      <c r="F25" s="143"/>
      <c r="G25" s="146"/>
      <c r="Y25" s="44"/>
      <c r="Z25" s="44"/>
      <c r="AA25" s="44"/>
      <c r="AB25" s="13"/>
      <c r="AC25" s="44"/>
    </row>
    <row r="26" spans="1:29" ht="15">
      <c r="A26" s="5"/>
      <c r="Y26" s="150"/>
      <c r="Z26" s="150"/>
      <c r="AA26" s="150"/>
      <c r="AB26" s="150"/>
      <c r="AC26" s="44"/>
    </row>
  </sheetData>
  <mergeCells count="33">
    <mergeCell ref="C24:F24"/>
    <mergeCell ref="AL9:AP9"/>
    <mergeCell ref="AL8:AP8"/>
    <mergeCell ref="AG8:AK8"/>
    <mergeCell ref="AG9:AK9"/>
    <mergeCell ref="H8:L8"/>
    <mergeCell ref="F8:F10"/>
    <mergeCell ref="G8:G10"/>
    <mergeCell ref="A8:A10"/>
    <mergeCell ref="B8:B10"/>
    <mergeCell ref="H9:L9"/>
    <mergeCell ref="C8:C10"/>
    <mergeCell ref="E8:E10"/>
    <mergeCell ref="AB8:AF8"/>
    <mergeCell ref="AB9:AF9"/>
    <mergeCell ref="W8:AA8"/>
    <mergeCell ref="M8:Q8"/>
    <mergeCell ref="M9:Q9"/>
    <mergeCell ref="R8:V8"/>
    <mergeCell ref="R9:V9"/>
    <mergeCell ref="W9:AA9"/>
    <mergeCell ref="C5:AP5"/>
    <mergeCell ref="C6:AP6"/>
    <mergeCell ref="A7:AP7"/>
    <mergeCell ref="C1:AP1"/>
    <mergeCell ref="C2:AP2"/>
    <mergeCell ref="C3:AP3"/>
    <mergeCell ref="C4:AP4"/>
    <mergeCell ref="C23:F23"/>
    <mergeCell ref="C19:F19"/>
    <mergeCell ref="C20:F20"/>
    <mergeCell ref="C21:F21"/>
    <mergeCell ref="C22:F22"/>
  </mergeCells>
  <printOptions/>
  <pageMargins left="0.7874015748031497" right="0.7874015748031497" top="0.2755905511811024" bottom="0.2362204724409449" header="0.2755905511811024" footer="0.2362204724409449"/>
  <pageSetup fitToHeight="1" fitToWidth="1" horizontalDpi="600" verticalDpi="6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Y38"/>
  <sheetViews>
    <sheetView workbookViewId="0" topLeftCell="B13">
      <selection activeCell="G26" sqref="G26"/>
    </sheetView>
  </sheetViews>
  <sheetFormatPr defaultColWidth="9.00390625" defaultRowHeight="12.75"/>
  <cols>
    <col min="2" max="2" width="27.875" style="0" customWidth="1"/>
    <col min="3" max="3" width="11.125" style="0" customWidth="1"/>
    <col min="4" max="4" width="24.625" style="60" hidden="1" customWidth="1"/>
    <col min="5" max="5" width="1.625" style="60" hidden="1" customWidth="1"/>
    <col min="7" max="7" width="11.25390625" style="0" customWidth="1"/>
    <col min="13" max="13" width="10.25390625" style="0" customWidth="1"/>
    <col min="15" max="15" width="8.75390625" style="0" customWidth="1"/>
    <col min="16" max="16" width="0.37109375" style="0" hidden="1" customWidth="1"/>
    <col min="17" max="19" width="9.125" style="0" hidden="1" customWidth="1"/>
  </cols>
  <sheetData>
    <row r="1" spans="1:176" s="34" customFormat="1" ht="17.25" customHeight="1">
      <c r="A1" s="19"/>
      <c r="B1" s="48"/>
      <c r="C1" s="152" t="s">
        <v>30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</row>
    <row r="2" spans="1:176" s="34" customFormat="1" ht="15" customHeight="1">
      <c r="A2" s="19"/>
      <c r="B2" s="48"/>
      <c r="C2" s="152" t="s">
        <v>31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</row>
    <row r="3" spans="1:176" s="34" customFormat="1" ht="15" customHeight="1">
      <c r="A3" s="19"/>
      <c r="B3" s="48"/>
      <c r="C3" s="153" t="s">
        <v>32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</row>
    <row r="4" spans="1:176" s="34" customFormat="1" ht="30" customHeight="1">
      <c r="A4" s="50" t="s">
        <v>33</v>
      </c>
      <c r="B4" s="48"/>
      <c r="C4" s="154" t="s">
        <v>149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</row>
    <row r="5" spans="1:176" s="34" customFormat="1" ht="15" customHeight="1">
      <c r="A5" s="52" t="s">
        <v>34</v>
      </c>
      <c r="B5" s="48"/>
      <c r="C5" s="174" t="s">
        <v>35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49"/>
      <c r="FR5" s="49"/>
      <c r="FS5" s="49"/>
      <c r="FT5" s="49"/>
    </row>
    <row r="6" spans="1:176" s="34" customFormat="1" ht="18.75" customHeight="1">
      <c r="A6" s="50" t="s">
        <v>36</v>
      </c>
      <c r="B6" s="48"/>
      <c r="C6" s="155" t="str">
        <f>справочная!C7</f>
        <v>Водный, подгруппа  5  к.сл.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</row>
    <row r="7" spans="1:12" ht="15.75">
      <c r="A7" s="218"/>
      <c r="B7" s="219"/>
      <c r="C7" s="219"/>
      <c r="D7" s="61"/>
      <c r="E7" s="61"/>
      <c r="F7" s="219"/>
      <c r="G7" s="219"/>
      <c r="H7" s="219"/>
      <c r="I7" s="219"/>
      <c r="J7" s="219"/>
      <c r="K7" s="219"/>
      <c r="L7" s="219"/>
    </row>
    <row r="8" spans="1:14" ht="16.5" thickBot="1">
      <c r="A8" s="220" t="s">
        <v>21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13.5" thickBot="1">
      <c r="A9" s="177" t="s">
        <v>1</v>
      </c>
      <c r="B9" s="177" t="s">
        <v>22</v>
      </c>
      <c r="C9" s="177" t="s">
        <v>23</v>
      </c>
      <c r="D9" s="221" t="s">
        <v>55</v>
      </c>
      <c r="E9" s="221" t="s">
        <v>13</v>
      </c>
      <c r="F9" s="177" t="s">
        <v>4</v>
      </c>
      <c r="G9" s="180" t="s">
        <v>5</v>
      </c>
      <c r="H9" s="222" t="s">
        <v>24</v>
      </c>
      <c r="I9" s="223"/>
      <c r="J9" s="223"/>
      <c r="K9" s="223"/>
      <c r="L9" s="224"/>
      <c r="M9" s="180" t="s">
        <v>52</v>
      </c>
      <c r="N9" s="180" t="s">
        <v>25</v>
      </c>
    </row>
    <row r="10" spans="1:14" ht="28.5" customHeight="1" thickBot="1">
      <c r="A10" s="179"/>
      <c r="B10" s="179"/>
      <c r="C10" s="179"/>
      <c r="D10" s="221"/>
      <c r="E10" s="221"/>
      <c r="F10" s="179"/>
      <c r="G10" s="182"/>
      <c r="H10" s="1" t="s">
        <v>26</v>
      </c>
      <c r="I10" s="6" t="s">
        <v>51</v>
      </c>
      <c r="J10" s="6" t="s">
        <v>50</v>
      </c>
      <c r="K10" s="6" t="s">
        <v>11</v>
      </c>
      <c r="L10" s="42" t="s">
        <v>49</v>
      </c>
      <c r="M10" s="182"/>
      <c r="N10" s="182"/>
    </row>
    <row r="11" spans="1:29" ht="26.25" customHeight="1">
      <c r="A11" s="71">
        <v>1</v>
      </c>
      <c r="B11" s="71" t="str">
        <f>справочная!B13</f>
        <v>Т/К "Абрис" г.Киров рук. Долматов А.Ю.</v>
      </c>
      <c r="C11" s="71" t="str">
        <f>справочная!C13</f>
        <v>Восточные Саяны</v>
      </c>
      <c r="D11" s="74" t="str">
        <f>справочная!D13</f>
        <v>г.Киров-Слюдянка-п. Орлик-оз.Олон-Нур-рад выход оз.Бурсагай-Нур-долина Вулканов-р.Аршан- р.Хойто-Гол-р. Сенца-пер.Хебе-Хутель-оз.Олон-Нур-сплав р. Жом-Болок-р. Ока- п.Верхока - ст Зима-г.Киров</v>
      </c>
      <c r="E11" s="74">
        <f>справочная!E13</f>
        <v>5</v>
      </c>
      <c r="F11" s="71">
        <f>справочная!F13</f>
        <v>5</v>
      </c>
      <c r="G11" s="71" t="str">
        <f>справочная!G13</f>
        <v>29.07-19.08 2006</v>
      </c>
      <c r="H11" s="130">
        <f>свод!AL11</f>
        <v>60.666666666666664</v>
      </c>
      <c r="I11" s="130">
        <f>свод!AM11</f>
        <v>0.5</v>
      </c>
      <c r="J11" s="130">
        <f>свод!AN11</f>
        <v>4.666666666666667</v>
      </c>
      <c r="K11" s="130">
        <f>свод!AO11</f>
        <v>2.5</v>
      </c>
      <c r="L11" s="130">
        <f>свод!AP11</f>
        <v>5</v>
      </c>
      <c r="M11" s="132">
        <f>SUM(H11:L11)</f>
        <v>73.33333333333333</v>
      </c>
      <c r="N11" s="103">
        <v>6</v>
      </c>
      <c r="T11" s="160"/>
      <c r="U11" s="160"/>
      <c r="V11" s="160"/>
      <c r="W11" s="160"/>
      <c r="X11" s="160"/>
      <c r="Y11" s="160"/>
      <c r="Z11" s="160"/>
      <c r="AA11" s="160"/>
      <c r="AB11" s="160"/>
      <c r="AC11" s="160"/>
    </row>
    <row r="12" spans="1:14" ht="26.25" customHeight="1">
      <c r="A12" s="72">
        <v>2</v>
      </c>
      <c r="B12" s="72" t="str">
        <f>справочная!B14</f>
        <v>Т/К "Дервиш"-ДЮСШ -28 рук. Хабирьянов Ф.Ф.</v>
      </c>
      <c r="C12" s="72" t="str">
        <f>справочная!C14</f>
        <v>Восточные Саяны Урик</v>
      </c>
      <c r="D12" s="76" t="str">
        <f>справочная!D14</f>
        <v>г.Уфа-г,Слюдянка-верховья р.Урик-Дикий Урик-Харажалгинский кань-Амбартагольские Щеки-уст р.Урик-р.Белая-г.Черемхово-г.Уфа</v>
      </c>
      <c r="E12" s="76">
        <f>справочная!E14</f>
        <v>5</v>
      </c>
      <c r="F12" s="72">
        <f>справочная!F14</f>
        <v>5</v>
      </c>
      <c r="G12" s="72" t="str">
        <f>справочная!G14</f>
        <v>09.08 - 22.08 2006</v>
      </c>
      <c r="H12" s="131">
        <f>свод!AL12</f>
        <v>66.83333333333333</v>
      </c>
      <c r="I12" s="131">
        <f>свод!AM12</f>
        <v>2.3333333333333335</v>
      </c>
      <c r="J12" s="131">
        <f>свод!AN12</f>
        <v>6.333333333333333</v>
      </c>
      <c r="K12" s="131">
        <f>свод!AO12</f>
        <v>4.333333333333333</v>
      </c>
      <c r="L12" s="131">
        <f>свод!AP12</f>
        <v>4</v>
      </c>
      <c r="M12" s="133">
        <f aca="true" t="shared" si="0" ref="M12:M18">SUM(H12:L12)</f>
        <v>83.83333333333331</v>
      </c>
      <c r="N12" s="142" t="s">
        <v>120</v>
      </c>
    </row>
    <row r="13" spans="1:14" ht="43.5" customHeight="1">
      <c r="A13" s="72">
        <v>3</v>
      </c>
      <c r="B13" s="72" t="str">
        <f>справочная!B15</f>
        <v>Ханты-Мансийская окр. Федерация самост туризма г. Нижневартовск рук. Клетнева А.А.</v>
      </c>
      <c r="C13" s="72" t="str">
        <f>справочная!C15</f>
        <v>Восточные Саяны</v>
      </c>
      <c r="D13" s="76" t="str">
        <f>справочная!D15</f>
        <v>г.Нижневартовск-г. Слюдянка - р. Харагун-р.пер. Телеграфный-руч.Казарменный-р. Б. Уругудей-р.Зун-Мурин-п. Мурино- г. Слюдянка -ГМС-пер. Чертовы ворота-р.Спусковая р. Утулик- оз Байкал- п. Утулик -г. Слюдянка -г. Нижневартовск,Нягань, Урай </v>
      </c>
      <c r="E13" s="76">
        <f>справочная!E15</f>
        <v>5</v>
      </c>
      <c r="F13" s="72">
        <f>справочная!F15</f>
        <v>5</v>
      </c>
      <c r="G13" s="72" t="str">
        <f>справочная!G15</f>
        <v>23.07-25.08 2006</v>
      </c>
      <c r="H13" s="131">
        <f>свод!AL13</f>
        <v>62.5</v>
      </c>
      <c r="I13" s="131">
        <f>свод!AM13</f>
        <v>2.3333333333333335</v>
      </c>
      <c r="J13" s="131">
        <f>свод!AN13</f>
        <v>8.333333333333334</v>
      </c>
      <c r="K13" s="131">
        <f>свод!AO13</f>
        <v>3.6666666666666665</v>
      </c>
      <c r="L13" s="131">
        <f>свод!AP13</f>
        <v>4.833333333333333</v>
      </c>
      <c r="M13" s="133">
        <f t="shared" si="0"/>
        <v>81.66666666666666</v>
      </c>
      <c r="N13" s="104">
        <v>4</v>
      </c>
    </row>
    <row r="14" spans="1:14" ht="26.25" customHeight="1">
      <c r="A14" s="72">
        <v>4</v>
      </c>
      <c r="B14" s="72" t="str">
        <f>справочная!B16</f>
        <v>Т/К "Дервиш"-ДЮСШ -28 рук. Хабирьянов Ф.Ф.</v>
      </c>
      <c r="C14" s="72" t="str">
        <f>справочная!C16</f>
        <v>Восточные Саяны</v>
      </c>
      <c r="D14" s="76" t="str">
        <f>справочная!D16</f>
        <v>г. Уфа-ст. Слюдянка-п. Орлик-пер.Жойган-Дабан-ист. Жойган-рад. п. Хутел- оз Олон-Нур- сплав р. Жом-Болок- р. Ока-п.Вехнеокинский-ст. Зима-г. Уфа</v>
      </c>
      <c r="E14" s="76">
        <f>справочная!E16</f>
        <v>5</v>
      </c>
      <c r="F14" s="72">
        <f>справочная!F16</f>
        <v>5</v>
      </c>
      <c r="G14" s="72" t="str">
        <f>справочная!G16</f>
        <v>22.07-13.08 2005</v>
      </c>
      <c r="H14" s="131">
        <f>свод!AL14</f>
        <v>60.333333333333336</v>
      </c>
      <c r="I14" s="131">
        <f>свод!AM14</f>
        <v>0.6666666666666666</v>
      </c>
      <c r="J14" s="131">
        <f>свод!AN14</f>
        <v>9.166666666666666</v>
      </c>
      <c r="K14" s="131">
        <f>свод!AO14</f>
        <v>2.3333333333333335</v>
      </c>
      <c r="L14" s="131">
        <f>свод!AP14</f>
        <v>5</v>
      </c>
      <c r="M14" s="133">
        <f t="shared" si="0"/>
        <v>77.5</v>
      </c>
      <c r="N14" s="104">
        <v>5</v>
      </c>
    </row>
    <row r="15" spans="1:14" ht="39.75" customHeight="1">
      <c r="A15" s="72">
        <v>5</v>
      </c>
      <c r="B15" s="72" t="str">
        <f>справочная!B17</f>
        <v>Сборная ТСК Команда "Легион" г. Уфа рук. Мельникова Г.А.</v>
      </c>
      <c r="C15" s="72" t="str">
        <f>справочная!C17</f>
        <v>Восточные Саяны</v>
      </c>
      <c r="D15" s="76" t="str">
        <f>справочная!D17</f>
        <v>г. Уфа-ст. Слюдянка-п. Орлик-пер.Чойган-Дабан-ист. -сплав   р.Кок-Хем - пеш пер. до начала 3 каньона р. Айлыг-сплав р. Айлыг-р. Бий-Хем-г. Кызыл-г. Абакан-г. Красноярск-г.Новосибирск-г.Уфа</v>
      </c>
      <c r="E15" s="76">
        <f>справочная!E17</f>
        <v>5</v>
      </c>
      <c r="F15" s="72">
        <f>справочная!F17</f>
        <v>5</v>
      </c>
      <c r="G15" s="72" t="str">
        <f>справочная!G17</f>
        <v>29.07-26.08 2006</v>
      </c>
      <c r="H15" s="131">
        <f>свод!AL15</f>
        <v>75.33333333333333</v>
      </c>
      <c r="I15" s="131">
        <f>свод!AM15</f>
        <v>9.166666666666666</v>
      </c>
      <c r="J15" s="131">
        <f>свод!AN15</f>
        <v>6.333333333333333</v>
      </c>
      <c r="K15" s="131">
        <f>свод!AO15</f>
        <v>8.666666666666666</v>
      </c>
      <c r="L15" s="131">
        <f>свод!AP15</f>
        <v>6.5</v>
      </c>
      <c r="M15" s="133">
        <f t="shared" si="0"/>
        <v>106</v>
      </c>
      <c r="N15" s="142" t="s">
        <v>118</v>
      </c>
    </row>
    <row r="16" spans="1:14" ht="24.75" customHeight="1">
      <c r="A16" s="72">
        <v>6</v>
      </c>
      <c r="B16" s="72" t="str">
        <f>справочная!B18</f>
        <v> Т/к  "Каскад"г. Уфа рук. Моисеева О.В.</v>
      </c>
      <c r="C16" s="72" t="str">
        <f>справочная!C18</f>
        <v>Тянь-Шань</v>
      </c>
      <c r="D16" s="76" t="str">
        <f>справочная!D18</f>
        <v>р.р.М. Нарын-Чонг-кемин</v>
      </c>
      <c r="E16" s="76">
        <f>справочная!E18</f>
        <v>5</v>
      </c>
      <c r="F16" s="72">
        <f>справочная!F18</f>
        <v>5</v>
      </c>
      <c r="G16" s="72" t="str">
        <f>справочная!G18</f>
        <v>04.09-20.09 2006</v>
      </c>
      <c r="H16" s="131">
        <f>свод!AL16</f>
        <v>76.16666666666667</v>
      </c>
      <c r="I16" s="131">
        <f>свод!AM16</f>
        <v>3.6666666666666665</v>
      </c>
      <c r="J16" s="131">
        <f>свод!AN16</f>
        <v>-1.1666666666666667</v>
      </c>
      <c r="K16" s="131">
        <f>свод!AO16</f>
        <v>4.5</v>
      </c>
      <c r="L16" s="131">
        <f>свод!AP16</f>
        <v>5.5</v>
      </c>
      <c r="M16" s="133">
        <f t="shared" si="0"/>
        <v>88.66666666666667</v>
      </c>
      <c r="N16" s="142" t="s">
        <v>119</v>
      </c>
    </row>
    <row r="17" spans="1:14" ht="24.75" customHeight="1">
      <c r="A17" s="72">
        <v>7</v>
      </c>
      <c r="B17" s="72" t="str">
        <f>справочная!B19</f>
        <v>г.Новоуральск рук. Лебедев И.Л.</v>
      </c>
      <c r="C17" s="72" t="str">
        <f>справочная!C19</f>
        <v>Алтай</v>
      </c>
      <c r="D17" s="76" t="str">
        <f>справочная!D19</f>
        <v>г.Новоуральск- п.Акташ- разруш. Платина - р.р.Чуя (обнос Можойского каскада) -р. Китой - п.Иня-г. Новоуральск</v>
      </c>
      <c r="E17" s="76">
        <f>справочная!E19</f>
        <v>5</v>
      </c>
      <c r="F17" s="72">
        <f>справочная!F19</f>
        <v>5</v>
      </c>
      <c r="G17" s="72" t="str">
        <f>справочная!G19</f>
        <v>02.08-22.08 2006</v>
      </c>
      <c r="H17" s="131">
        <f>свод!AL17</f>
        <v>57.5</v>
      </c>
      <c r="I17" s="131">
        <f>свод!AM17</f>
        <v>0</v>
      </c>
      <c r="J17" s="131">
        <f>свод!AN17</f>
        <v>2.5</v>
      </c>
      <c r="K17" s="131">
        <f>свод!AO17</f>
        <v>2</v>
      </c>
      <c r="L17" s="131">
        <f>свод!AP17</f>
        <v>3</v>
      </c>
      <c r="M17" s="133">
        <f t="shared" si="0"/>
        <v>65</v>
      </c>
      <c r="N17" s="104">
        <v>7</v>
      </c>
    </row>
    <row r="18" spans="1:14" ht="27" customHeight="1">
      <c r="A18" s="72">
        <v>8</v>
      </c>
      <c r="B18" s="72" t="str">
        <f>справочная!B20</f>
        <v>Екатеринбург рук. Чернякин М.М.</v>
      </c>
      <c r="C18" s="72" t="str">
        <f>справочная!C20</f>
        <v>Восточные Саяны</v>
      </c>
      <c r="D18" s="76" t="str">
        <f>справочная!D20</f>
        <v>г.Екатеринбург- п. Слюдянка- р.Китой (обнос Верх.Щек и пор. "Водопада")- п.Раздольное- г.Екатеринбург</v>
      </c>
      <c r="E18" s="76">
        <f>справочная!E20</f>
        <v>5</v>
      </c>
      <c r="F18" s="72">
        <f>справочная!F20</f>
        <v>5</v>
      </c>
      <c r="G18" s="72" t="str">
        <f>справочная!G20</f>
        <v>05.08-30.08.2006</v>
      </c>
      <c r="H18" s="131">
        <f>свод!AL18</f>
        <v>58.166666666666664</v>
      </c>
      <c r="I18" s="131">
        <f>свод!AM18</f>
        <v>0</v>
      </c>
      <c r="J18" s="131">
        <f>свод!AN18</f>
        <v>2</v>
      </c>
      <c r="K18" s="131">
        <f>свод!AO18</f>
        <v>1.5</v>
      </c>
      <c r="L18" s="131">
        <f>свод!AP18</f>
        <v>2.1666666666666665</v>
      </c>
      <c r="M18" s="133">
        <f t="shared" si="0"/>
        <v>63.83333333333333</v>
      </c>
      <c r="N18" s="104">
        <v>8</v>
      </c>
    </row>
    <row r="19" spans="2:178" s="13" customFormat="1" ht="29.25" customHeight="1">
      <c r="B19" s="19" t="s">
        <v>39</v>
      </c>
      <c r="C19" s="190" t="s">
        <v>138</v>
      </c>
      <c r="D19" s="190"/>
      <c r="E19" s="190"/>
      <c r="F19" s="190"/>
      <c r="G19" s="27" t="s">
        <v>129</v>
      </c>
      <c r="H19" s="22"/>
      <c r="I19" s="23"/>
      <c r="J19" s="24"/>
      <c r="K19" s="19" t="s">
        <v>40</v>
      </c>
      <c r="L19" s="24"/>
      <c r="M19" s="144" t="s">
        <v>152</v>
      </c>
      <c r="N19" s="14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V19" s="25"/>
    </row>
    <row r="20" spans="2:178" s="13" customFormat="1" ht="19.5" customHeight="1">
      <c r="B20" s="26"/>
      <c r="C20" s="191" t="s">
        <v>137</v>
      </c>
      <c r="D20" s="191"/>
      <c r="E20" s="191"/>
      <c r="F20" s="191"/>
      <c r="G20" s="27" t="s">
        <v>129</v>
      </c>
      <c r="H20" s="25"/>
      <c r="I20" s="25"/>
      <c r="J20" s="24"/>
      <c r="L20" s="24"/>
      <c r="M20" s="141"/>
      <c r="N20" s="141"/>
      <c r="O20" s="24"/>
      <c r="P20" s="24"/>
      <c r="Q20" s="24"/>
      <c r="R20" s="24"/>
      <c r="S20" s="24"/>
      <c r="T20" s="24"/>
      <c r="U20" s="24"/>
      <c r="V20" s="19"/>
      <c r="W20" s="24"/>
      <c r="X20" s="24"/>
      <c r="AA20"/>
      <c r="AB20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V20" s="25"/>
    </row>
    <row r="21" spans="3:178" s="13" customFormat="1" ht="27.75" customHeight="1">
      <c r="C21" s="189" t="s">
        <v>139</v>
      </c>
      <c r="D21" s="189"/>
      <c r="E21" s="189"/>
      <c r="F21" s="189"/>
      <c r="G21" s="33" t="s">
        <v>130</v>
      </c>
      <c r="H21" s="19"/>
      <c r="K21" s="25" t="s">
        <v>41</v>
      </c>
      <c r="M21" s="143" t="s">
        <v>151</v>
      </c>
      <c r="N21" s="143"/>
      <c r="V21" s="25"/>
      <c r="AA21"/>
      <c r="AB21"/>
      <c r="FT21" s="28"/>
      <c r="FV21" s="25"/>
    </row>
    <row r="22" spans="3:181" s="13" customFormat="1" ht="33" customHeight="1">
      <c r="C22" s="189" t="s">
        <v>140</v>
      </c>
      <c r="D22" s="189"/>
      <c r="E22" s="189"/>
      <c r="F22" s="189"/>
      <c r="G22" s="27" t="s">
        <v>130</v>
      </c>
      <c r="H22" s="19"/>
      <c r="K22" s="25"/>
      <c r="V22" s="25"/>
      <c r="Y22" s="24"/>
      <c r="Z22" s="24"/>
      <c r="AA22"/>
      <c r="AB22"/>
      <c r="FT22" s="28"/>
      <c r="FV22" s="25"/>
      <c r="FW22" s="29"/>
      <c r="FX22" s="29"/>
      <c r="FY22" s="30"/>
    </row>
    <row r="23" spans="3:28" s="13" customFormat="1" ht="28.5" customHeight="1">
      <c r="C23" s="189" t="s">
        <v>141</v>
      </c>
      <c r="D23" s="189"/>
      <c r="E23" s="189"/>
      <c r="F23" s="189"/>
      <c r="G23" s="33" t="s">
        <v>129</v>
      </c>
      <c r="Y23" s="44"/>
      <c r="Z23" s="44"/>
      <c r="AA23" s="44"/>
      <c r="AB23"/>
    </row>
    <row r="24" spans="3:178" s="13" customFormat="1" ht="34.5" customHeight="1">
      <c r="C24" s="189" t="s">
        <v>153</v>
      </c>
      <c r="D24" s="189"/>
      <c r="E24" s="189"/>
      <c r="F24" s="189"/>
      <c r="G24" s="141" t="s">
        <v>129</v>
      </c>
      <c r="H24" s="24"/>
      <c r="I24" s="24"/>
      <c r="J24" s="24"/>
      <c r="K24" s="216" t="s">
        <v>150</v>
      </c>
      <c r="L24" s="216"/>
      <c r="M24" s="216"/>
      <c r="N24" s="143" t="s">
        <v>156</v>
      </c>
      <c r="P24" s="24"/>
      <c r="Q24" s="24"/>
      <c r="R24" s="24"/>
      <c r="S24" s="24"/>
      <c r="T24" s="24"/>
      <c r="U24" s="24"/>
      <c r="V24" s="161"/>
      <c r="W24" s="24"/>
      <c r="X24" s="24"/>
      <c r="Y24" s="150"/>
      <c r="Z24" s="150"/>
      <c r="AA24" s="4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19"/>
      <c r="FP24" s="33"/>
      <c r="FV24" s="25"/>
    </row>
    <row r="25" spans="1:14" s="44" customFormat="1" ht="16.5">
      <c r="A25" s="43"/>
      <c r="B25" s="31" t="s">
        <v>45</v>
      </c>
      <c r="C25" s="163" t="s">
        <v>157</v>
      </c>
      <c r="D25" s="65"/>
      <c r="E25" s="65"/>
      <c r="N25" s="13"/>
    </row>
    <row r="26" spans="1:14" s="44" customFormat="1" ht="15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1:14" s="44" customFormat="1" ht="1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4" s="44" customFormat="1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</row>
    <row r="29" spans="1:5" s="44" customFormat="1" ht="15">
      <c r="A29" s="45"/>
      <c r="D29" s="65"/>
      <c r="E29" s="65"/>
    </row>
    <row r="30" spans="1:5" s="44" customFormat="1" ht="15">
      <c r="A30" s="46"/>
      <c r="D30" s="65"/>
      <c r="E30" s="65"/>
    </row>
    <row r="31" spans="1:5" s="44" customFormat="1" ht="15">
      <c r="A31" s="43"/>
      <c r="D31" s="65"/>
      <c r="E31" s="65"/>
    </row>
    <row r="32" spans="1:5" s="44" customFormat="1" ht="15">
      <c r="A32" s="46"/>
      <c r="D32" s="65"/>
      <c r="E32" s="65"/>
    </row>
    <row r="33" spans="1:5" s="44" customFormat="1" ht="15">
      <c r="A33" s="43"/>
      <c r="D33" s="65"/>
      <c r="E33" s="65"/>
    </row>
    <row r="34" spans="1:5" s="44" customFormat="1" ht="15">
      <c r="A34" s="46"/>
      <c r="D34" s="65"/>
      <c r="E34" s="65"/>
    </row>
    <row r="35" ht="15">
      <c r="A35" s="4"/>
    </row>
    <row r="36" ht="15">
      <c r="A36" s="5"/>
    </row>
    <row r="38" ht="14.25">
      <c r="A38" s="9"/>
    </row>
  </sheetData>
  <mergeCells count="26">
    <mergeCell ref="N9:N10"/>
    <mergeCell ref="G9:G10"/>
    <mergeCell ref="M9:M10"/>
    <mergeCell ref="A9:A10"/>
    <mergeCell ref="B9:B10"/>
    <mergeCell ref="C5:S5"/>
    <mergeCell ref="C6:S6"/>
    <mergeCell ref="C9:C10"/>
    <mergeCell ref="A7:C7"/>
    <mergeCell ref="F7:L7"/>
    <mergeCell ref="A8:N8"/>
    <mergeCell ref="F9:F10"/>
    <mergeCell ref="D9:D10"/>
    <mergeCell ref="E9:E10"/>
    <mergeCell ref="H9:L9"/>
    <mergeCell ref="C1:S1"/>
    <mergeCell ref="C2:S2"/>
    <mergeCell ref="C3:S3"/>
    <mergeCell ref="C4:S4"/>
    <mergeCell ref="K24:M24"/>
    <mergeCell ref="C23:F23"/>
    <mergeCell ref="C24:F24"/>
    <mergeCell ref="C19:F19"/>
    <mergeCell ref="C20:F20"/>
    <mergeCell ref="C21:F21"/>
    <mergeCell ref="C22:F22"/>
  </mergeCells>
  <printOptions/>
  <pageMargins left="0.42" right="0.28" top="0.18" bottom="0.27" header="0.18" footer="0.2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L12" sqref="L12"/>
    </sheetView>
  </sheetViews>
  <sheetFormatPr defaultColWidth="9.00390625" defaultRowHeight="12.75"/>
  <cols>
    <col min="1" max="1" width="4.875" style="0" customWidth="1"/>
    <col min="2" max="2" width="20.625" style="0" customWidth="1"/>
    <col min="3" max="3" width="11.875" style="0" customWidth="1"/>
    <col min="4" max="5" width="11.875" style="60" hidden="1" customWidth="1"/>
    <col min="7" max="7" width="12.375" style="0" customWidth="1"/>
    <col min="8" max="8" width="20.625" style="0" customWidth="1"/>
    <col min="9" max="9" width="12.125" style="0" customWidth="1"/>
    <col min="13" max="13" width="8.375" style="0" customWidth="1"/>
    <col min="14" max="19" width="9.125" style="0" hidden="1" customWidth="1"/>
  </cols>
  <sheetData>
    <row r="1" spans="1:176" s="34" customFormat="1" ht="17.25" customHeight="1">
      <c r="A1" s="19"/>
      <c r="B1" s="48"/>
      <c r="C1" s="152" t="s">
        <v>30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</row>
    <row r="2" spans="1:176" s="34" customFormat="1" ht="15" customHeight="1">
      <c r="A2" s="19"/>
      <c r="B2" s="48"/>
      <c r="C2" s="152" t="s">
        <v>31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</row>
    <row r="3" spans="1:176" s="34" customFormat="1" ht="15" customHeight="1">
      <c r="A3" s="19"/>
      <c r="B3" s="48"/>
      <c r="C3" s="153" t="s">
        <v>32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</row>
    <row r="4" spans="1:176" s="34" customFormat="1" ht="30" customHeight="1">
      <c r="A4" s="50" t="s">
        <v>33</v>
      </c>
      <c r="B4" s="48"/>
      <c r="C4" s="154" t="s">
        <v>38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</row>
    <row r="5" spans="1:176" s="34" customFormat="1" ht="15" customHeight="1">
      <c r="A5" s="52" t="s">
        <v>34</v>
      </c>
      <c r="B5" s="48"/>
      <c r="C5" s="174" t="s">
        <v>35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49"/>
      <c r="FR5" s="49"/>
      <c r="FS5" s="49"/>
      <c r="FT5" s="49"/>
    </row>
    <row r="6" spans="1:176" s="34" customFormat="1" ht="18.75" customHeight="1">
      <c r="A6" s="50" t="s">
        <v>36</v>
      </c>
      <c r="B6" s="48"/>
      <c r="C6" s="155" t="str">
        <f>справочная!C7</f>
        <v>Водный, подгруппа  5  к.сл.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</row>
    <row r="7" spans="1:12" ht="16.5" thickBot="1">
      <c r="A7" s="225" t="s">
        <v>27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</row>
    <row r="8" spans="1:9" ht="13.5" thickBot="1">
      <c r="A8" s="177" t="s">
        <v>1</v>
      </c>
      <c r="B8" s="177" t="s">
        <v>2</v>
      </c>
      <c r="C8" s="177" t="s">
        <v>23</v>
      </c>
      <c r="D8" s="226" t="s">
        <v>55</v>
      </c>
      <c r="E8" s="226" t="s">
        <v>13</v>
      </c>
      <c r="F8" s="177" t="s">
        <v>14</v>
      </c>
      <c r="G8" s="177" t="s">
        <v>5</v>
      </c>
      <c r="H8" s="177" t="s">
        <v>53</v>
      </c>
      <c r="I8" s="177" t="s">
        <v>25</v>
      </c>
    </row>
    <row r="9" spans="1:9" ht="13.5" thickBot="1">
      <c r="A9" s="178"/>
      <c r="B9" s="178"/>
      <c r="C9" s="178"/>
      <c r="D9" s="226"/>
      <c r="E9" s="226"/>
      <c r="F9" s="178"/>
      <c r="G9" s="178"/>
      <c r="H9" s="178"/>
      <c r="I9" s="178"/>
    </row>
    <row r="10" spans="1:9" ht="12.75">
      <c r="A10" s="178"/>
      <c r="B10" s="178"/>
      <c r="C10" s="178"/>
      <c r="D10" s="66"/>
      <c r="E10" s="66"/>
      <c r="F10" s="178"/>
      <c r="G10" s="178"/>
      <c r="H10" s="178"/>
      <c r="I10" s="178"/>
    </row>
    <row r="11" spans="1:9" ht="30" customHeight="1" thickBot="1">
      <c r="A11" s="179"/>
      <c r="B11" s="179"/>
      <c r="C11" s="179"/>
      <c r="D11" s="63"/>
      <c r="E11" s="63"/>
      <c r="F11" s="179"/>
      <c r="G11" s="179"/>
      <c r="H11" s="179"/>
      <c r="I11" s="179"/>
    </row>
    <row r="12" spans="1:9" ht="13.5" customHeight="1" thickBot="1">
      <c r="A12" s="3">
        <v>1</v>
      </c>
      <c r="B12" s="2" t="str">
        <f>справочная!B13</f>
        <v>Т/К "Абрис" г.Киров рук. Долматов А.Ю.</v>
      </c>
      <c r="C12" s="2" t="str">
        <f>справочная!C13</f>
        <v>Восточные Саяны</v>
      </c>
      <c r="D12" s="64" t="str">
        <f>справочная!D13</f>
        <v>г.Киров-Слюдянка-п. Орлик-оз.Олон-Нур-рад выход оз.Бурсагай-Нур-долина Вулканов-р.Аршан- р.Хойто-Гол-р. Сенца-пер.Хебе-Хутель-оз.Олон-Нур-сплав р. Жом-Болок-р. Ока- п.Верхока - ст Зима-г.Киров</v>
      </c>
      <c r="E12" s="64">
        <f>справочная!E13</f>
        <v>5</v>
      </c>
      <c r="F12" s="2">
        <f>справочная!F13</f>
        <v>5</v>
      </c>
      <c r="G12" s="2" t="str">
        <f>справочная!G13</f>
        <v>29.07-19.08 2006</v>
      </c>
      <c r="H12" s="1"/>
      <c r="I12" s="10"/>
    </row>
    <row r="13" spans="1:9" ht="13.5" customHeight="1" thickBot="1">
      <c r="A13" s="3">
        <v>2</v>
      </c>
      <c r="B13" s="2" t="str">
        <f>справочная!B14</f>
        <v>Т/К "Дервиш"-ДЮСШ -28 рук. Хабирьянов Ф.Ф.</v>
      </c>
      <c r="C13" s="2" t="str">
        <f>справочная!C14</f>
        <v>Восточные Саяны Урик</v>
      </c>
      <c r="D13" s="64" t="str">
        <f>справочная!D14</f>
        <v>г.Уфа-г,Слюдянка-верховья р.Урик-Дикий Урик-Харажалгинский кань-Амбартагольские Щеки-уст р.Урик-р.Белая-г.Черемхово-г.Уфа</v>
      </c>
      <c r="E13" s="64">
        <f>справочная!E14</f>
        <v>5</v>
      </c>
      <c r="F13" s="2">
        <f>справочная!F14</f>
        <v>5</v>
      </c>
      <c r="G13" s="2" t="str">
        <f>справочная!G14</f>
        <v>09.08 - 22.08 2006</v>
      </c>
      <c r="H13" s="1"/>
      <c r="I13" s="10"/>
    </row>
    <row r="14" spans="1:9" ht="13.5" customHeight="1" thickBot="1">
      <c r="A14" s="3">
        <v>3</v>
      </c>
      <c r="B14" s="2" t="str">
        <f>справочная!B15</f>
        <v>Ханты-Мансийская окр. Федерация самост туризма г. Нижневартовск рук. Клетнева А.А.</v>
      </c>
      <c r="C14" s="2" t="str">
        <f>справочная!C15</f>
        <v>Восточные Саяны</v>
      </c>
      <c r="D14" s="64" t="str">
        <f>справочная!D15</f>
        <v>г.Нижневартовск-г. Слюдянка - р. Харагун-р.пер. Телеграфный-руч.Казарменный-р. Б. Уругудей-р.Зун-Мурин-п. Мурино- г. Слюдянка -ГМС-пер. Чертовы ворота-р.Спусковая р. Утулик- оз Байкал- п. Утулик -г. Слюдянка -г. Нижневартовск,Нягань, Урай </v>
      </c>
      <c r="E14" s="64">
        <f>справочная!E15</f>
        <v>5</v>
      </c>
      <c r="F14" s="2">
        <f>справочная!F15</f>
        <v>5</v>
      </c>
      <c r="G14" s="2" t="str">
        <f>справочная!G15</f>
        <v>23.07-25.08 2006</v>
      </c>
      <c r="H14" s="1"/>
      <c r="I14" s="10"/>
    </row>
    <row r="15" spans="1:9" ht="13.5" customHeight="1" thickBot="1">
      <c r="A15" s="3">
        <v>4</v>
      </c>
      <c r="B15" s="2" t="str">
        <f>справочная!B16</f>
        <v>Т/К "Дервиш"-ДЮСШ -28 рук. Хабирьянов Ф.Ф.</v>
      </c>
      <c r="C15" s="2" t="str">
        <f>справочная!C16</f>
        <v>Восточные Саяны</v>
      </c>
      <c r="D15" s="64" t="str">
        <f>справочная!D16</f>
        <v>г. Уфа-ст. Слюдянка-п. Орлик-пер.Жойган-Дабан-ист. Жойган-рад. п. Хутел- оз Олон-Нур- сплав р. Жом-Болок- р. Ока-п.Вехнеокинский-ст. Зима-г. Уфа</v>
      </c>
      <c r="E15" s="64">
        <f>справочная!E16</f>
        <v>5</v>
      </c>
      <c r="F15" s="2">
        <f>справочная!F16</f>
        <v>5</v>
      </c>
      <c r="G15" s="2" t="str">
        <f>справочная!G16</f>
        <v>22.07-13.08 2005</v>
      </c>
      <c r="H15" s="1"/>
      <c r="I15" s="10"/>
    </row>
    <row r="16" spans="1:9" ht="13.5" customHeight="1" thickBot="1">
      <c r="A16" s="3">
        <v>5</v>
      </c>
      <c r="B16" s="2" t="str">
        <f>справочная!B17</f>
        <v>Сборная ТСК Команда "Легион" г. Уфа рук. Мельникова Г.А.</v>
      </c>
      <c r="C16" s="2" t="str">
        <f>справочная!C17</f>
        <v>Восточные Саяны</v>
      </c>
      <c r="D16" s="64" t="str">
        <f>справочная!D17</f>
        <v>г. Уфа-ст. Слюдянка-п. Орлик-пер.Чойган-Дабан-ист. -сплав   р.Кок-Хем - пеш пер. до начала 3 каньона р. Айлыг-сплав р. Айлыг-р. Бий-Хем-г. Кызыл-г. Абакан-г. Красноярск-г.Новосибирск-г.Уфа</v>
      </c>
      <c r="E16" s="64">
        <f>справочная!E17</f>
        <v>5</v>
      </c>
      <c r="F16" s="2">
        <f>справочная!F17</f>
        <v>5</v>
      </c>
      <c r="G16" s="2" t="str">
        <f>справочная!G17</f>
        <v>29.07-26.08 2006</v>
      </c>
      <c r="H16" s="1"/>
      <c r="I16" s="10"/>
    </row>
    <row r="17" spans="1:9" ht="13.5" customHeight="1" thickBot="1">
      <c r="A17" s="3">
        <v>6</v>
      </c>
      <c r="B17" s="2" t="str">
        <f>справочная!B18</f>
        <v> Т/к  "Каскад"г. Уфа рук. Моисеева О.В.</v>
      </c>
      <c r="C17" s="2" t="str">
        <f>справочная!C18</f>
        <v>Тянь-Шань</v>
      </c>
      <c r="D17" s="64" t="str">
        <f>справочная!D18</f>
        <v>р.р.М. Нарын-Чонг-кемин</v>
      </c>
      <c r="E17" s="64">
        <f>справочная!E18</f>
        <v>5</v>
      </c>
      <c r="F17" s="2">
        <f>справочная!F18</f>
        <v>5</v>
      </c>
      <c r="G17" s="2" t="str">
        <f>справочная!G18</f>
        <v>04.09-20.09 2006</v>
      </c>
      <c r="H17" s="1"/>
      <c r="I17" s="10"/>
    </row>
    <row r="18" spans="1:9" ht="13.5" customHeight="1" thickBot="1">
      <c r="A18" s="3">
        <v>7</v>
      </c>
      <c r="B18" s="2" t="str">
        <f>справочная!B19</f>
        <v>г.Новоуральск рук. Лебедев И.Л.</v>
      </c>
      <c r="C18" s="2" t="str">
        <f>справочная!C19</f>
        <v>Алтай</v>
      </c>
      <c r="D18" s="64" t="str">
        <f>справочная!D19</f>
        <v>г.Новоуральск- п.Акташ- разруш. Платина - р.р.Чуя (обнос Можойского каскада) -р. Китой - п.Иня-г. Новоуральск</v>
      </c>
      <c r="E18" s="64">
        <f>справочная!E19</f>
        <v>5</v>
      </c>
      <c r="F18" s="2">
        <f>справочная!F19</f>
        <v>5</v>
      </c>
      <c r="G18" s="2" t="str">
        <f>справочная!G19</f>
        <v>02.08-22.08 2006</v>
      </c>
      <c r="H18" s="1"/>
      <c r="I18" s="10"/>
    </row>
    <row r="19" spans="1:9" ht="13.5" customHeight="1" thickBot="1">
      <c r="A19" s="3">
        <v>8</v>
      </c>
      <c r="B19" s="2" t="str">
        <f>справочная!B20</f>
        <v>Екатеринбург рук. Чернякин М.М.</v>
      </c>
      <c r="C19" s="2" t="str">
        <f>справочная!C20</f>
        <v>Восточные Саяны</v>
      </c>
      <c r="D19" s="64" t="str">
        <f>справочная!D20</f>
        <v>г.Екатеринбург- п. Слюдянка- р.Китой (обнос Верх.Щек и пор. "Водопада")- п.Раздольное- г.Екатеринбург</v>
      </c>
      <c r="E19" s="64">
        <f>справочная!E20</f>
        <v>5</v>
      </c>
      <c r="F19" s="2">
        <f>справочная!F20</f>
        <v>5</v>
      </c>
      <c r="G19" s="2" t="str">
        <f>справочная!G20</f>
        <v>05.08-30.08.2006</v>
      </c>
      <c r="H19" s="1"/>
      <c r="I19" s="10"/>
    </row>
    <row r="20" spans="1:9" ht="13.5" customHeight="1" thickBot="1">
      <c r="A20" s="3">
        <v>9</v>
      </c>
      <c r="B20" s="2" t="e">
        <f>справочная!#REF!</f>
        <v>#REF!</v>
      </c>
      <c r="C20" s="2" t="e">
        <f>справочная!#REF!</f>
        <v>#REF!</v>
      </c>
      <c r="D20" s="64" t="e">
        <f>справочная!#REF!</f>
        <v>#REF!</v>
      </c>
      <c r="E20" s="64" t="e">
        <f>справочная!#REF!</f>
        <v>#REF!</v>
      </c>
      <c r="F20" s="2" t="e">
        <f>справочная!#REF!</f>
        <v>#REF!</v>
      </c>
      <c r="G20" s="2" t="e">
        <f>справочная!#REF!</f>
        <v>#REF!</v>
      </c>
      <c r="H20" s="1"/>
      <c r="I20" s="10"/>
    </row>
    <row r="21" spans="1:9" ht="13.5" customHeight="1" thickBot="1">
      <c r="A21" s="3">
        <v>10</v>
      </c>
      <c r="B21" s="2" t="e">
        <f>справочная!#REF!</f>
        <v>#REF!</v>
      </c>
      <c r="C21" s="2" t="e">
        <f>справочная!#REF!</f>
        <v>#REF!</v>
      </c>
      <c r="D21" s="64" t="e">
        <f>справочная!#REF!</f>
        <v>#REF!</v>
      </c>
      <c r="E21" s="64" t="e">
        <f>справочная!#REF!</f>
        <v>#REF!</v>
      </c>
      <c r="F21" s="2" t="e">
        <f>справочная!#REF!</f>
        <v>#REF!</v>
      </c>
      <c r="G21" s="2" t="e">
        <f>справочная!#REF!</f>
        <v>#REF!</v>
      </c>
      <c r="H21" s="1"/>
      <c r="I21" s="10"/>
    </row>
    <row r="22" spans="1:9" ht="13.5" customHeight="1" thickBot="1">
      <c r="A22" s="3">
        <v>11</v>
      </c>
      <c r="B22" s="2" t="e">
        <f>справочная!#REF!</f>
        <v>#REF!</v>
      </c>
      <c r="C22" s="2" t="e">
        <f>справочная!#REF!</f>
        <v>#REF!</v>
      </c>
      <c r="D22" s="64" t="e">
        <f>справочная!#REF!</f>
        <v>#REF!</v>
      </c>
      <c r="E22" s="64" t="e">
        <f>справочная!#REF!</f>
        <v>#REF!</v>
      </c>
      <c r="F22" s="2" t="e">
        <f>справочная!#REF!</f>
        <v>#REF!</v>
      </c>
      <c r="G22" s="2" t="e">
        <f>справочная!#REF!</f>
        <v>#REF!</v>
      </c>
      <c r="H22" s="1"/>
      <c r="I22" s="10"/>
    </row>
    <row r="23" spans="1:9" ht="13.5" customHeight="1" thickBot="1">
      <c r="A23" s="3">
        <v>12</v>
      </c>
      <c r="B23" s="2" t="e">
        <f>справочная!#REF!</f>
        <v>#REF!</v>
      </c>
      <c r="C23" s="2" t="e">
        <f>справочная!#REF!</f>
        <v>#REF!</v>
      </c>
      <c r="D23" s="64" t="e">
        <f>справочная!#REF!</f>
        <v>#REF!</v>
      </c>
      <c r="E23" s="64" t="e">
        <f>справочная!#REF!</f>
        <v>#REF!</v>
      </c>
      <c r="F23" s="2" t="e">
        <f>справочная!#REF!</f>
        <v>#REF!</v>
      </c>
      <c r="G23" s="2" t="e">
        <f>справочная!#REF!</f>
        <v>#REF!</v>
      </c>
      <c r="H23" s="1"/>
      <c r="I23" s="10"/>
    </row>
    <row r="24" spans="1:9" ht="13.5" customHeight="1" thickBot="1">
      <c r="A24" s="3">
        <v>13</v>
      </c>
      <c r="B24" s="2" t="e">
        <f>справочная!#REF!</f>
        <v>#REF!</v>
      </c>
      <c r="C24" s="2" t="e">
        <f>справочная!#REF!</f>
        <v>#REF!</v>
      </c>
      <c r="D24" s="64" t="e">
        <f>справочная!#REF!</f>
        <v>#REF!</v>
      </c>
      <c r="E24" s="64" t="e">
        <f>справочная!#REF!</f>
        <v>#REF!</v>
      </c>
      <c r="F24" s="2" t="e">
        <f>справочная!#REF!</f>
        <v>#REF!</v>
      </c>
      <c r="G24" s="2" t="e">
        <f>справочная!#REF!</f>
        <v>#REF!</v>
      </c>
      <c r="H24" s="1"/>
      <c r="I24" s="10"/>
    </row>
    <row r="25" spans="1:9" ht="13.5" customHeight="1" thickBot="1">
      <c r="A25" s="3">
        <v>14</v>
      </c>
      <c r="B25" s="2" t="e">
        <f>справочная!#REF!</f>
        <v>#REF!</v>
      </c>
      <c r="C25" s="2" t="e">
        <f>справочная!#REF!</f>
        <v>#REF!</v>
      </c>
      <c r="D25" s="64" t="e">
        <f>справочная!#REF!</f>
        <v>#REF!</v>
      </c>
      <c r="E25" s="64" t="e">
        <f>справочная!#REF!</f>
        <v>#REF!</v>
      </c>
      <c r="F25" s="2" t="e">
        <f>справочная!#REF!</f>
        <v>#REF!</v>
      </c>
      <c r="G25" s="2" t="e">
        <f>справочная!#REF!</f>
        <v>#REF!</v>
      </c>
      <c r="H25" s="1"/>
      <c r="I25" s="10"/>
    </row>
    <row r="26" spans="1:9" ht="13.5" customHeight="1" thickBot="1">
      <c r="A26" s="3">
        <v>15</v>
      </c>
      <c r="B26" s="2" t="e">
        <f>справочная!#REF!</f>
        <v>#REF!</v>
      </c>
      <c r="C26" s="2" t="e">
        <f>справочная!#REF!</f>
        <v>#REF!</v>
      </c>
      <c r="D26" s="64" t="e">
        <f>справочная!#REF!</f>
        <v>#REF!</v>
      </c>
      <c r="E26" s="64" t="e">
        <f>справочная!#REF!</f>
        <v>#REF!</v>
      </c>
      <c r="F26" s="2" t="e">
        <f>справочная!#REF!</f>
        <v>#REF!</v>
      </c>
      <c r="G26" s="2" t="e">
        <f>справочная!#REF!</f>
        <v>#REF!</v>
      </c>
      <c r="H26" s="1"/>
      <c r="I26" s="10"/>
    </row>
    <row r="27" spans="2:175" s="13" customFormat="1" ht="16.5">
      <c r="B27" s="19" t="s">
        <v>39</v>
      </c>
      <c r="C27" s="20"/>
      <c r="D27" s="58"/>
      <c r="E27" s="58"/>
      <c r="G27" s="21"/>
      <c r="H27" s="19" t="s">
        <v>40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S27" s="25"/>
    </row>
    <row r="28" spans="2:175" s="13" customFormat="1" ht="9.75" customHeight="1">
      <c r="B28" s="26"/>
      <c r="C28" s="20"/>
      <c r="D28" s="58"/>
      <c r="E28" s="58"/>
      <c r="G28" s="27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S28" s="25"/>
    </row>
    <row r="29" spans="4:175" s="13" customFormat="1" ht="16.5">
      <c r="D29" s="59"/>
      <c r="E29" s="59"/>
      <c r="G29" s="19"/>
      <c r="H29" s="25" t="s">
        <v>41</v>
      </c>
      <c r="FQ29" s="28"/>
      <c r="FS29" s="25"/>
    </row>
    <row r="30" spans="2:175" s="13" customFormat="1" ht="16.5">
      <c r="B30" s="31" t="s">
        <v>45</v>
      </c>
      <c r="D30" s="59"/>
      <c r="E30" s="59"/>
      <c r="G30" s="32"/>
      <c r="H30" s="25" t="s">
        <v>46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19"/>
      <c r="FM30" s="33"/>
      <c r="FS30" s="25"/>
    </row>
    <row r="31" ht="15">
      <c r="A31" s="11"/>
    </row>
    <row r="32" ht="15">
      <c r="A32" s="5"/>
    </row>
  </sheetData>
  <mergeCells count="16">
    <mergeCell ref="C6:S6"/>
    <mergeCell ref="C1:S1"/>
    <mergeCell ref="C2:S2"/>
    <mergeCell ref="C3:S3"/>
    <mergeCell ref="C4:S4"/>
    <mergeCell ref="C5:S5"/>
    <mergeCell ref="I8:I11"/>
    <mergeCell ref="H8:H11"/>
    <mergeCell ref="A7:L7"/>
    <mergeCell ref="G8:G11"/>
    <mergeCell ref="A8:A11"/>
    <mergeCell ref="B8:B11"/>
    <mergeCell ref="C8:C11"/>
    <mergeCell ref="F8:F11"/>
    <mergeCell ref="D8:D9"/>
    <mergeCell ref="E8:E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</dc:creator>
  <cp:keywords/>
  <dc:description/>
  <cp:lastModifiedBy>ольга</cp:lastModifiedBy>
  <cp:lastPrinted>2007-02-24T09:39:39Z</cp:lastPrinted>
  <dcterms:created xsi:type="dcterms:W3CDTF">2006-12-04T14:19:20Z</dcterms:created>
  <dcterms:modified xsi:type="dcterms:W3CDTF">2007-02-25T11:45:18Z</dcterms:modified>
  <cp:category/>
  <cp:version/>
  <cp:contentType/>
  <cp:contentStatus/>
</cp:coreProperties>
</file>